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5200" windowHeight="11445" activeTab="0"/>
  </bookViews>
  <sheets>
    <sheet name="Cover Page" sheetId="32" r:id="rId1"/>
    <sheet name="Write Up" sheetId="33" r:id="rId2"/>
    <sheet name="Table 1" sheetId="4" r:id="rId3"/>
    <sheet name="CHARTS 1" sheetId="19" r:id="rId4"/>
    <sheet name="Table 2" sheetId="5" r:id="rId5"/>
    <sheet name="CHARTS 4" sheetId="23" r:id="rId6"/>
    <sheet name="Table 3" sheetId="6" r:id="rId7"/>
    <sheet name="Main Imports 1" sheetId="14" r:id="rId8"/>
    <sheet name="Main DomExports 1" sheetId="15" r:id="rId9"/>
    <sheet name="Main Reexports 1" sheetId="16" r:id="rId10"/>
    <sheet name="CHARTS 2" sheetId="20" r:id="rId11"/>
    <sheet name="Table 4" sheetId="7" r:id="rId12"/>
    <sheet name="CHARTS 5" sheetId="24" r:id="rId13"/>
    <sheet name="Table 5" sheetId="8" r:id="rId14"/>
    <sheet name="Table 6" sheetId="9" r:id="rId15"/>
    <sheet name="Table 7" sheetId="10" r:id="rId16"/>
    <sheet name="CHARTS 3" sheetId="21" r:id="rId17"/>
    <sheet name="Table 8" sheetId="11" r:id="rId18"/>
    <sheet name="CHARTS 6" sheetId="25" r:id="rId19"/>
    <sheet name="Principals 1" sheetId="17" r:id="rId20"/>
    <sheet name="Table 9" sheetId="12" r:id="rId21"/>
    <sheet name="Table 10" sheetId="13" r:id="rId22"/>
    <sheet name="Main Imports 2" sheetId="27" r:id="rId23"/>
    <sheet name="Main DomExports 2" sheetId="28" r:id="rId24"/>
    <sheet name="Main Reexports 2" sheetId="29" r:id="rId25"/>
    <sheet name="Principals 2" sheetId="26" r:id="rId26"/>
    <sheet name="chart details 1" sheetId="18" r:id="rId27"/>
    <sheet name="chart details 2" sheetId="22" r:id="rId28"/>
  </sheets>
  <definedNames>
    <definedName name="PasteLocation1">'Table 1'!$M$5</definedName>
    <definedName name="PasteLocation10">'Table 10'!$J$5</definedName>
    <definedName name="PasteLocation11">'Main Imports 1'!$H$5</definedName>
    <definedName name="PasteLocation12">'Main DomExports 1'!$H$5</definedName>
    <definedName name="PasteLocation13">'Main Reexports 1'!$H$6</definedName>
    <definedName name="PasteLocation14">'Main Imports 2'!$H$5</definedName>
    <definedName name="PasteLocation15">'Main DomExports 2'!$H$5</definedName>
    <definedName name="PasteLocation16">'Main Reexports 2'!$H$5</definedName>
    <definedName name="PasteLocation17">'Principals 1'!$H$6</definedName>
    <definedName name="PasteLocation18">'Principals 1'!$H$19</definedName>
    <definedName name="PasteLocation19">'Principals 1'!$H$32</definedName>
    <definedName name="PasteLocation2">'Table 2'!$M$5</definedName>
    <definedName name="PasteLocation20">'Principals 2'!$H$6</definedName>
    <definedName name="PasteLocation21">'Principals 2'!$H$19</definedName>
    <definedName name="PasteLocation22">'Principals 2'!$H$32</definedName>
    <definedName name="PasteLocation23">'chart details 1'!$A$3</definedName>
    <definedName name="PasteLocation24">'chart details 1'!$E$3</definedName>
    <definedName name="PasteLocation25">'chart details 2'!$A$3</definedName>
    <definedName name="PasteLocation26">'chart details 2'!$E$3</definedName>
    <definedName name="PasteLocation27">'chart details 1'!$A$17</definedName>
    <definedName name="PasteLocation28">'chart details 1'!$E$17</definedName>
    <definedName name="PasteLocation29">'chart details 2'!$A$17</definedName>
    <definedName name="PasteLocation3">'Table 3'!$L$7</definedName>
    <definedName name="PasteLocation30">'chart details 2'!$E$17</definedName>
    <definedName name="PasteLocation31">'chart details 1'!$A$28</definedName>
    <definedName name="PasteLocation32">'chart details 1'!$E$28</definedName>
    <definedName name="PasteLocation33">'chart details 2'!$A$28</definedName>
    <definedName name="PasteLocation34">'chart details 2'!$E$28</definedName>
    <definedName name="PasteLocation4">'Table 4'!$M$7</definedName>
    <definedName name="PasteLocation5">'Table 5'!$M$5</definedName>
    <definedName name="PasteLocation6">'Table 6'!$M$5</definedName>
    <definedName name="PasteLocation7">'Table 7'!$M$5</definedName>
    <definedName name="PasteLocation8">'Table 8'!$M$5</definedName>
    <definedName name="PasteLocation9">'Table 9'!$J$5</definedName>
    <definedName name="PasteLocation99">'Table 1'!$M$1</definedName>
    <definedName name="PeriodLocation1">'Table 1'!$M$1</definedName>
    <definedName name="PeriodLocation2">'Table 1'!$N$1</definedName>
    <definedName name="PeriodLocation3">'Table 1'!$O$1</definedName>
    <definedName name="_xlnm.Print_Area" localSheetId="26">'chart details 1'!$AB$105:$AJ$122</definedName>
    <definedName name="_xlnm.Print_Area" localSheetId="27">'chart details 2'!$AB$106:$AJ$123</definedName>
    <definedName name="_xlnm.Print_Area" localSheetId="3">'CHARTS 1'!$A$1:$L$60</definedName>
    <definedName name="_xlnm.Print_Area" localSheetId="10">'CHARTS 2'!$A$1:$P$81</definedName>
    <definedName name="_xlnm.Print_Area" localSheetId="16">'CHARTS 3'!$A$1:$R$101</definedName>
    <definedName name="_xlnm.Print_Area" localSheetId="5">'CHARTS 4'!$A$1:$L$60</definedName>
    <definedName name="_xlnm.Print_Area" localSheetId="12">'CHARTS 5'!$A$1:$P$81</definedName>
    <definedName name="_xlnm.Print_Area" localSheetId="18">'CHARTS 6'!$A$1:$R$101</definedName>
    <definedName name="_xlnm.Print_Area" localSheetId="0">'Cover Page'!$A$1:$L$58</definedName>
    <definedName name="_xlnm.Print_Area" localSheetId="8">'Main DomExports 1'!$A$1:$E$60</definedName>
    <definedName name="_xlnm.Print_Area" localSheetId="23">'Main DomExports 2'!$A$1:$E$60</definedName>
    <definedName name="_xlnm.Print_Area" localSheetId="7">'Main Imports 1'!$A$1:$E$59</definedName>
    <definedName name="_xlnm.Print_Area" localSheetId="22">'Main Imports 2'!$A$1:$E$59</definedName>
    <definedName name="_xlnm.Print_Area" localSheetId="9">'Main Reexports 1'!$A$1:$E$48</definedName>
    <definedName name="_xlnm.Print_Area" localSheetId="24">'Main Reexports 2'!$A$1:$E$53</definedName>
    <definedName name="_xlnm.Print_Area" localSheetId="19">'Principals 1'!$A$1:$E$42</definedName>
    <definedName name="_xlnm.Print_Area" localSheetId="25">'Principals 2'!$A$1:$E$42</definedName>
    <definedName name="_xlnm.Print_Area" localSheetId="2">'Table 1'!$A$1:$J$36</definedName>
    <definedName name="_xlnm.Print_Area" localSheetId="21">'Table 10'!$A$6:$G$56</definedName>
    <definedName name="_xlnm.Print_Area" localSheetId="4">'Table 2'!$A$1:$J$36</definedName>
    <definedName name="_xlnm.Print_Area" localSheetId="6">'Table 3'!$A$3:$I$37</definedName>
    <definedName name="_xlnm.Print_Area" localSheetId="11">'Table 4'!$A$3:$I$37</definedName>
    <definedName name="_xlnm.Print_Area" localSheetId="13">'Table 5'!$A$1:$J$36</definedName>
    <definedName name="_xlnm.Print_Area" localSheetId="14">'Table 6'!$A$1:$J$36</definedName>
    <definedName name="_xlnm.Print_Area" localSheetId="15">'Table 7'!$A$5:$J$42</definedName>
    <definedName name="_xlnm.Print_Area" localSheetId="17">'Table 8'!$A$5:$J$42</definedName>
    <definedName name="_xlnm.Print_Area" localSheetId="20">'Table 9'!$A$6:$G$56</definedName>
  </definedNames>
  <calcPr calcId="162913"/>
</workbook>
</file>

<file path=xl/sharedStrings.xml><?xml version="1.0" encoding="utf-8"?>
<sst xmlns="http://schemas.openxmlformats.org/spreadsheetml/2006/main" count="2218" uniqueCount="454">
  <si>
    <t>TABLE 1</t>
  </si>
  <si>
    <t>(BDS $)</t>
  </si>
  <si>
    <t>S.I.T.C</t>
  </si>
  <si>
    <t xml:space="preserve">           IMPORTS(c.i.f)</t>
  </si>
  <si>
    <t xml:space="preserve">           EXPORTS(f.o.b)</t>
  </si>
  <si>
    <t>SECTION</t>
  </si>
  <si>
    <t xml:space="preserve">             DOMESTIC</t>
  </si>
  <si>
    <t xml:space="preserve">          RE-EXPORTS</t>
  </si>
  <si>
    <t xml:space="preserve">                    TOTAL</t>
  </si>
  <si>
    <t>0     FOOD AND LIVE ANIMALS</t>
  </si>
  <si>
    <t>1     BEVERAGE  AND TOBACCO</t>
  </si>
  <si>
    <t>2     CRUDE MATERIALS INEDIBLE  EXCEPT</t>
  </si>
  <si>
    <t xml:space="preserve">                                   FUELS</t>
  </si>
  <si>
    <t xml:space="preserve">3     MINERAL FUELS, LUBRICANTS AND </t>
  </si>
  <si>
    <t xml:space="preserve">                RELATED MATERIALS *</t>
  </si>
  <si>
    <t>4     ANIMAL &amp; VEGETABLE OILS &amp; FATS</t>
  </si>
  <si>
    <t>5                        CHEMICALS</t>
  </si>
  <si>
    <t xml:space="preserve">6     MANUFACTURED GOODS  CLASSIFIED </t>
  </si>
  <si>
    <t xml:space="preserve">                 CHIEFLY BY MATERIAL</t>
  </si>
  <si>
    <t>7    MACHINERY &amp; TRANSPORT EQUIPMENT</t>
  </si>
  <si>
    <t>8    MISCELLANEOUS  MANUFACTURED</t>
  </si>
  <si>
    <t xml:space="preserve">                           ARTICLES</t>
  </si>
  <si>
    <t xml:space="preserve">9    MISCELLANEOUS TRANSACTIONS AND </t>
  </si>
  <si>
    <t xml:space="preserve">                         COMMODITIES</t>
  </si>
  <si>
    <t>TOTAL*</t>
  </si>
  <si>
    <t>Trade deficit</t>
  </si>
  <si>
    <t>Trade difference</t>
  </si>
  <si>
    <t>% change</t>
  </si>
  <si>
    <t>TABLE 2</t>
  </si>
  <si>
    <t xml:space="preserve">                RELATED MATERIALS* </t>
  </si>
  <si>
    <t>TABLE 3</t>
  </si>
  <si>
    <t>( BDS $)</t>
  </si>
  <si>
    <t xml:space="preserve">            IMPORTS (c.i.f)</t>
  </si>
  <si>
    <t xml:space="preserve">   EXPORTS (f.o.b)</t>
  </si>
  <si>
    <t>COUNTRY</t>
  </si>
  <si>
    <t xml:space="preserve">            DOMESTIC </t>
  </si>
  <si>
    <t xml:space="preserve">             RE-EXPORTS</t>
  </si>
  <si>
    <t xml:space="preserve">               TOTAL</t>
  </si>
  <si>
    <t>UNITED KINGDOM</t>
  </si>
  <si>
    <t>CANADA</t>
  </si>
  <si>
    <t>GERMANY</t>
  </si>
  <si>
    <t>JAPAN</t>
  </si>
  <si>
    <t>UNITED STATES</t>
  </si>
  <si>
    <t>PUERTO RICO</t>
  </si>
  <si>
    <t>CARICOM *</t>
  </si>
  <si>
    <t>VENEZUELA</t>
  </si>
  <si>
    <t xml:space="preserve"> OF  WHICH   O.E.C.S</t>
  </si>
  <si>
    <t>OTHER COMMONWEALTH</t>
  </si>
  <si>
    <t>CARIBBEAN</t>
  </si>
  <si>
    <t>ALL OTHER COUNTRIES</t>
  </si>
  <si>
    <t>STORES/BUNKERS *</t>
  </si>
  <si>
    <t>TOTAL *</t>
  </si>
  <si>
    <t>Anguilla</t>
  </si>
  <si>
    <t>Bermuda</t>
  </si>
  <si>
    <t>Bahamas</t>
  </si>
  <si>
    <t>Br.Virgin Islands</t>
  </si>
  <si>
    <t>Turks and Caicos</t>
  </si>
  <si>
    <t>Total</t>
  </si>
  <si>
    <t>TABLE 4</t>
  </si>
  <si>
    <t>Anuilla</t>
  </si>
  <si>
    <t>TABLE 5</t>
  </si>
  <si>
    <t xml:space="preserve">       RE-EXPORTS</t>
  </si>
  <si>
    <t xml:space="preserve">             TOTAL</t>
  </si>
  <si>
    <t xml:space="preserve">                RELATED MATERIALS * </t>
  </si>
  <si>
    <t>TABLE 6</t>
  </si>
  <si>
    <t>TABLE 7</t>
  </si>
  <si>
    <t>ANTIGUA</t>
  </si>
  <si>
    <t>BELIZE</t>
  </si>
  <si>
    <t>DOMINICA</t>
  </si>
  <si>
    <t>GRENADA</t>
  </si>
  <si>
    <t xml:space="preserve">         IMPORTS (c.i.f)</t>
  </si>
  <si>
    <t>EXPORTS (f.o.b)</t>
  </si>
  <si>
    <t>GUYANA</t>
  </si>
  <si>
    <t xml:space="preserve">             DOMESTIC </t>
  </si>
  <si>
    <t>HAITI</t>
  </si>
  <si>
    <t>JAMAICA</t>
  </si>
  <si>
    <t>ST. LUCIA</t>
  </si>
  <si>
    <t>SURINAME</t>
  </si>
  <si>
    <t>ST.KITTS/NEVIS</t>
  </si>
  <si>
    <t>MONSTERRAT</t>
  </si>
  <si>
    <t>TRINIDAD &amp; TOBAGO *</t>
  </si>
  <si>
    <t>ST. VINCENT</t>
  </si>
  <si>
    <t>CARICOM  TOTAL *</t>
  </si>
  <si>
    <t xml:space="preserve">OF WHICH   O.E.C.S </t>
  </si>
  <si>
    <t>TABLE 8</t>
  </si>
  <si>
    <t xml:space="preserve">VALUE OF IMPORTS AND EXPORTS OF CARICOM COUNTRIES </t>
  </si>
  <si>
    <t xml:space="preserve">TRINIDAD &amp; TOBAGO * </t>
  </si>
  <si>
    <t>TABLE 9</t>
  </si>
  <si>
    <t xml:space="preserve">       (BDS $)</t>
  </si>
  <si>
    <t>COMMODITY</t>
  </si>
  <si>
    <t>SITC CODE</t>
  </si>
  <si>
    <t>%</t>
  </si>
  <si>
    <t xml:space="preserve">SUGAR </t>
  </si>
  <si>
    <t>061.11</t>
  </si>
  <si>
    <t>MARGARINE AND SHORTENING</t>
  </si>
  <si>
    <t>091</t>
  </si>
  <si>
    <t>RUM</t>
  </si>
  <si>
    <t>112.441/449</t>
  </si>
  <si>
    <t>PIGMENTS, PAINTS &amp; VARNISHES</t>
  </si>
  <si>
    <t>533</t>
  </si>
  <si>
    <t>MEDICAMENTS &amp; PHARMACEUTICALS</t>
  </si>
  <si>
    <t>541-542</t>
  </si>
  <si>
    <t>SOAPS &amp; CLEANING PREPARATIONS</t>
  </si>
  <si>
    <t>554</t>
  </si>
  <si>
    <t>DISINFECTANTS, INSECTICIDES ETC.</t>
  </si>
  <si>
    <t>591</t>
  </si>
  <si>
    <t>PAPER, PAPER PRODUCTS AND</t>
  </si>
  <si>
    <t>ARTICLES OF PAPER</t>
  </si>
  <si>
    <t>641-642</t>
  </si>
  <si>
    <t>CEMENT</t>
  </si>
  <si>
    <t>66l.222</t>
  </si>
  <si>
    <t>METAL CONTAINERS</t>
  </si>
  <si>
    <t xml:space="preserve">FURNITURE AND PARTS </t>
  </si>
  <si>
    <t>821</t>
  </si>
  <si>
    <t>CLOTHING</t>
  </si>
  <si>
    <t>841-848</t>
  </si>
  <si>
    <t>TOTAL SELECTED</t>
  </si>
  <si>
    <t>DOMESTIC EXPORTS LESS</t>
  </si>
  <si>
    <t>ELECTRONIC COMPONENTS</t>
  </si>
  <si>
    <t>771.21,776.1-3,81</t>
  </si>
  <si>
    <t>772.31-33,35,38,41</t>
  </si>
  <si>
    <t>44-46,49,51-56,59</t>
  </si>
  <si>
    <t>778.6,72-74,79,849</t>
  </si>
  <si>
    <t>841,759.95</t>
  </si>
  <si>
    <t>OTHER DOMESTIC EXPORTS</t>
  </si>
  <si>
    <t>TOTAL DOMESTIC EXPORTS</t>
  </si>
  <si>
    <t xml:space="preserve">NOTE:   Electronic Components includes printed </t>
  </si>
  <si>
    <t xml:space="preserve">        circuits for motor vehicles</t>
  </si>
  <si>
    <t>TABLE 10</t>
  </si>
  <si>
    <t>SITC GROUP</t>
  </si>
  <si>
    <t>DESCRIPTION</t>
  </si>
  <si>
    <t xml:space="preserve">                                            BDS($)</t>
  </si>
  <si>
    <t>MAIN DOMESTIC EXPORTS OF THE MAJOR TRADING PARTNERS</t>
  </si>
  <si>
    <t xml:space="preserve">                                                      BDS($)</t>
  </si>
  <si>
    <t>PRINCIPAL COMMODITIES TRADED WITH CARICOM</t>
  </si>
  <si>
    <t xml:space="preserve">                                     BDS($)</t>
  </si>
  <si>
    <t>IMPORTS</t>
  </si>
  <si>
    <t xml:space="preserve">DOMESTIC </t>
  </si>
  <si>
    <t>EXPORTS</t>
  </si>
  <si>
    <t>RE-EXPORTS</t>
  </si>
  <si>
    <t>PRINCIPAL IMPORTS</t>
  </si>
  <si>
    <t>PRINCIPAL DOMESTIC EXPORTS</t>
  </si>
  <si>
    <t xml:space="preserve">MAJOR PARTNERS (IMP) </t>
  </si>
  <si>
    <t xml:space="preserve">MAJOR PARTNERS (DEX) </t>
  </si>
  <si>
    <t>CARICOM COUNTRIES (IMP)</t>
  </si>
  <si>
    <t>CARICOM COUNTRIES (DEX)</t>
  </si>
  <si>
    <t xml:space="preserve">                     JANUARY - </t>
  </si>
  <si>
    <t>Jan- 200</t>
  </si>
  <si>
    <t>VALUE OF CARICOM IMPORTS AND EXPORTS BY SECTION OF THE S.I.T.C</t>
  </si>
  <si>
    <t>VALUE OF IMPORTS AND EXPORTS BY SECTION OF THE S.I.T.C</t>
  </si>
  <si>
    <t>VALUE OF IMPORTS AND EXPORTS BY MAJOR COUNTRIES AND GROUP</t>
  </si>
  <si>
    <t>MAIN IMPORTS OF THE MAJOR TRADING PARTNERS</t>
  </si>
  <si>
    <t>MAIN RE- EXPORTS OF THE MAJOR TRADING PARTNERS</t>
  </si>
  <si>
    <t>SELECTED DOMESTIC EXPORTS AS A PERCENTAGE OF TOTAL DOMESTIC EXPORTS</t>
  </si>
  <si>
    <t>Divisions</t>
  </si>
  <si>
    <t>CNTRY_CODE</t>
  </si>
  <si>
    <t>Sections</t>
  </si>
  <si>
    <t>Description</t>
  </si>
  <si>
    <t>CurrentImports</t>
  </si>
  <si>
    <t>PreviousImports</t>
  </si>
  <si>
    <t>CurrentDexports</t>
  </si>
  <si>
    <t>PreviousDexports</t>
  </si>
  <si>
    <t>CurrentRexports</t>
  </si>
  <si>
    <t>PreviousRexports</t>
  </si>
  <si>
    <t>CurrentTexports</t>
  </si>
  <si>
    <t>PreviousTexports</t>
  </si>
  <si>
    <t>Current</t>
  </si>
  <si>
    <t>Previous</t>
  </si>
  <si>
    <t>TotalValue</t>
  </si>
  <si>
    <t>CNTRY_NAME</t>
  </si>
  <si>
    <r>
      <t>5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FLOOR, BAOBAB TOWER BUILDING,</t>
    </r>
  </si>
  <si>
    <t>WARRENS, ST. MICHAEL BARBADOS</t>
  </si>
  <si>
    <t>TEL: (246) 625-2500 PBX   FAX (246) 421-8294</t>
  </si>
  <si>
    <r>
      <t xml:space="preserve">WEBSITE: </t>
    </r>
    <r>
      <rPr>
        <b/>
        <u val="single"/>
        <sz val="16"/>
        <color indexed="62"/>
        <rFont val="Arial Narrow"/>
        <family val="2"/>
      </rPr>
      <t>www.barstats.gov.bb</t>
    </r>
  </si>
  <si>
    <r>
      <t>MONTHLY TRADE BULLETIN</t>
    </r>
    <r>
      <rPr>
        <sz val="36"/>
        <color indexed="62"/>
        <rFont val="Times New Roman"/>
        <family val="1"/>
      </rPr>
      <t xml:space="preserve"> </t>
    </r>
  </si>
  <si>
    <t>CONTACT FOR FURTHER INFORMATION</t>
  </si>
  <si>
    <r>
      <t xml:space="preserve">MR. JAMAR BELLAMY </t>
    </r>
    <r>
      <rPr>
        <b/>
        <sz val="16"/>
        <color indexed="62"/>
        <rFont val="Arial Narrow"/>
        <family val="2"/>
      </rPr>
      <t>TEL</t>
    </r>
    <r>
      <rPr>
        <b/>
        <sz val="16"/>
        <rFont val="Arial Narrow"/>
        <family val="2"/>
      </rPr>
      <t xml:space="preserve">: (246) 625-2589 </t>
    </r>
    <r>
      <rPr>
        <b/>
        <sz val="16"/>
        <color indexed="62"/>
        <rFont val="Arial Narrow"/>
        <family val="2"/>
      </rPr>
      <t xml:space="preserve">EMAIL: </t>
    </r>
    <r>
      <rPr>
        <b/>
        <u val="single"/>
        <sz val="16"/>
        <color indexed="62"/>
        <rFont val="Arial Narrow"/>
        <family val="2"/>
      </rPr>
      <t>jbellamy@barstats.gov.bb</t>
    </r>
  </si>
  <si>
    <t>REVIEW OF OVERSEAS TRADE</t>
  </si>
  <si>
    <t>CARICOM TRADE</t>
  </si>
  <si>
    <t xml:space="preserve">December </t>
  </si>
  <si>
    <t>0</t>
  </si>
  <si>
    <t>Food And Live Animals</t>
  </si>
  <si>
    <t>1</t>
  </si>
  <si>
    <t>Beverages And Tobacco</t>
  </si>
  <si>
    <t>2</t>
  </si>
  <si>
    <t>Crude Materials Inedible Except Fuels</t>
  </si>
  <si>
    <t>3</t>
  </si>
  <si>
    <t>Minerals, Fuels, Lubricants &amp; Rel. Mat.</t>
  </si>
  <si>
    <t>4</t>
  </si>
  <si>
    <t>Animals &amp; Vegetable Oils &amp; Fats</t>
  </si>
  <si>
    <t>5</t>
  </si>
  <si>
    <t>Chemicals</t>
  </si>
  <si>
    <t>6</t>
  </si>
  <si>
    <t>Manufactured Gds. Classified by Material</t>
  </si>
  <si>
    <t>7</t>
  </si>
  <si>
    <t>Machinery &amp; Transport Equipment</t>
  </si>
  <si>
    <t>8</t>
  </si>
  <si>
    <t>Miscellaneous Manufactured Articles</t>
  </si>
  <si>
    <t>9</t>
  </si>
  <si>
    <t>Miscellaneous Transactions &amp; Commodities</t>
  </si>
  <si>
    <t>Cntry_Code</t>
  </si>
  <si>
    <t>CountryOrGroup</t>
  </si>
  <si>
    <t>BB</t>
  </si>
  <si>
    <t>SHIPS STORES</t>
  </si>
  <si>
    <t>CA</t>
  </si>
  <si>
    <t>DE</t>
  </si>
  <si>
    <t>G1</t>
  </si>
  <si>
    <t>CARICOM</t>
  </si>
  <si>
    <t>G2</t>
  </si>
  <si>
    <t>OECS</t>
  </si>
  <si>
    <t>G3</t>
  </si>
  <si>
    <t>COMMONCARIB</t>
  </si>
  <si>
    <t>G4</t>
  </si>
  <si>
    <t>OTHERS</t>
  </si>
  <si>
    <t>G5</t>
  </si>
  <si>
    <t>TOTAL</t>
  </si>
  <si>
    <t>GB</t>
  </si>
  <si>
    <t>JP</t>
  </si>
  <si>
    <t>PR</t>
  </si>
  <si>
    <t>US</t>
  </si>
  <si>
    <t>VE</t>
  </si>
  <si>
    <t>Cntry_Name</t>
  </si>
  <si>
    <t>AG</t>
  </si>
  <si>
    <t>BZ</t>
  </si>
  <si>
    <t>DM</t>
  </si>
  <si>
    <t>GD</t>
  </si>
  <si>
    <t>GY</t>
  </si>
  <si>
    <t>HT</t>
  </si>
  <si>
    <t>JM</t>
  </si>
  <si>
    <t>KN</t>
  </si>
  <si>
    <t>ST. KITTS/NEVIS</t>
  </si>
  <si>
    <t>LC</t>
  </si>
  <si>
    <t>MS</t>
  </si>
  <si>
    <t>MONTSERRAT</t>
  </si>
  <si>
    <t>SR</t>
  </si>
  <si>
    <t>TT</t>
  </si>
  <si>
    <t>TRINIDAD &amp; TOB.</t>
  </si>
  <si>
    <t>VC</t>
  </si>
  <si>
    <t>ST.VINCENT</t>
  </si>
  <si>
    <t>CurrentExports</t>
  </si>
  <si>
    <t>PreviousExports</t>
  </si>
  <si>
    <t>Sugar</t>
  </si>
  <si>
    <t>Margarine</t>
  </si>
  <si>
    <t>Rum</t>
  </si>
  <si>
    <t>Pigments</t>
  </si>
  <si>
    <t>Medicaments</t>
  </si>
  <si>
    <t>Soaps</t>
  </si>
  <si>
    <t>Disinfectants</t>
  </si>
  <si>
    <t>Paper</t>
  </si>
  <si>
    <t>Cement</t>
  </si>
  <si>
    <t>Metal Container</t>
  </si>
  <si>
    <t>Furniture</t>
  </si>
  <si>
    <t>Clothing</t>
  </si>
  <si>
    <t>Selected Total</t>
  </si>
  <si>
    <t>Electronics</t>
  </si>
  <si>
    <t>Other Exports</t>
  </si>
  <si>
    <t>Total Exports</t>
  </si>
  <si>
    <t>Groups</t>
  </si>
  <si>
    <t>044</t>
  </si>
  <si>
    <t>Maize Unmilled</t>
  </si>
  <si>
    <t>098</t>
  </si>
  <si>
    <t>Edible Products</t>
  </si>
  <si>
    <t>222</t>
  </si>
  <si>
    <t>Oil Seeds For Soft Veg. Oil</t>
  </si>
  <si>
    <t>752</t>
  </si>
  <si>
    <t>Data Processing Machines</t>
  </si>
  <si>
    <t>762</t>
  </si>
  <si>
    <t>Radio Broadcast Receivers</t>
  </si>
  <si>
    <t>764</t>
  </si>
  <si>
    <t>Telecommunication Equipment</t>
  </si>
  <si>
    <t>771</t>
  </si>
  <si>
    <t>Electric Power Machines</t>
  </si>
  <si>
    <t>Furniture And Parts</t>
  </si>
  <si>
    <t>893</t>
  </si>
  <si>
    <t>Articles Of Plastic</t>
  </si>
  <si>
    <t>897</t>
  </si>
  <si>
    <t>Jewellery</t>
  </si>
  <si>
    <t>022</t>
  </si>
  <si>
    <t>Milk And Cream</t>
  </si>
  <si>
    <t>048</t>
  </si>
  <si>
    <t>Cereal, Flour, Starch</t>
  </si>
  <si>
    <t>111</t>
  </si>
  <si>
    <t>Non-Alcoholic Beverages</t>
  </si>
  <si>
    <t>122</t>
  </si>
  <si>
    <t>Tobacco Manufactured</t>
  </si>
  <si>
    <t>334</t>
  </si>
  <si>
    <t>Petroleum Products Refined</t>
  </si>
  <si>
    <t>Soaps, Cleaning Prep.</t>
  </si>
  <si>
    <t>642</t>
  </si>
  <si>
    <t>Articles Of Paper</t>
  </si>
  <si>
    <t>676</t>
  </si>
  <si>
    <t>Iron And Steel Bars, Rods</t>
  </si>
  <si>
    <t>CN</t>
  </si>
  <si>
    <t>CHINA, PEO.REP.</t>
  </si>
  <si>
    <t>625</t>
  </si>
  <si>
    <t>Rubber Tyres,Cases</t>
  </si>
  <si>
    <t>692</t>
  </si>
  <si>
    <t>Metal Containers</t>
  </si>
  <si>
    <t>776</t>
  </si>
  <si>
    <t>Valves Tubes Diodes</t>
  </si>
  <si>
    <t>842</t>
  </si>
  <si>
    <t>Female Clothing Non Knitted</t>
  </si>
  <si>
    <t>851</t>
  </si>
  <si>
    <t>Footwear</t>
  </si>
  <si>
    <t>024</t>
  </si>
  <si>
    <t>Cheese And Curd</t>
  </si>
  <si>
    <t>061</t>
  </si>
  <si>
    <t>Sugar, Molasses, Honey</t>
  </si>
  <si>
    <t>073</t>
  </si>
  <si>
    <t>Chocolate And Preparations Of Cocoa</t>
  </si>
  <si>
    <t>112</t>
  </si>
  <si>
    <t>Alcoholic Beverages</t>
  </si>
  <si>
    <t>542</t>
  </si>
  <si>
    <t>Medicaments Including Vet. Med.</t>
  </si>
  <si>
    <t>892</t>
  </si>
  <si>
    <t>Printed Matter</t>
  </si>
  <si>
    <t>931</t>
  </si>
  <si>
    <t>Special Transactions And Commodities</t>
  </si>
  <si>
    <t>Pigments, Paints, Varnishes</t>
  </si>
  <si>
    <t>582</t>
  </si>
  <si>
    <t>Plates, Film, Foil Of Plastic</t>
  </si>
  <si>
    <t>Disinfectants,Insecticides</t>
  </si>
  <si>
    <t>716</t>
  </si>
  <si>
    <t>Rotating Electric Plant</t>
  </si>
  <si>
    <t>872</t>
  </si>
  <si>
    <t>Medical Appliances</t>
  </si>
  <si>
    <t>059</t>
  </si>
  <si>
    <t>Fruit Juices</t>
  </si>
  <si>
    <t>Margarine And Shortening</t>
  </si>
  <si>
    <t>333</t>
  </si>
  <si>
    <t>Petroleum Crude</t>
  </si>
  <si>
    <t>553</t>
  </si>
  <si>
    <t>Perfumery, Cosmetics</t>
  </si>
  <si>
    <t>289</t>
  </si>
  <si>
    <t>Ores Of Precious Metal</t>
  </si>
  <si>
    <t>541</t>
  </si>
  <si>
    <t>Medicinal Pharmacy Products</t>
  </si>
  <si>
    <t>745</t>
  </si>
  <si>
    <t>Other Non-Electric Machinery</t>
  </si>
  <si>
    <t>772</t>
  </si>
  <si>
    <t>Electric Switches Fuses</t>
  </si>
  <si>
    <t>773</t>
  </si>
  <si>
    <t>Electric Dist Equipment</t>
  </si>
  <si>
    <t>899</t>
  </si>
  <si>
    <t>Misc. Manufactured Articles</t>
  </si>
  <si>
    <t>971</t>
  </si>
  <si>
    <t>Non-Monetary Gold</t>
  </si>
  <si>
    <t>046</t>
  </si>
  <si>
    <t>Meals Flour, Wheat, Meslin</t>
  </si>
  <si>
    <t>661</t>
  </si>
  <si>
    <t>Lime, Cement</t>
  </si>
  <si>
    <t>691</t>
  </si>
  <si>
    <t>Structures Etc Iron, Steel</t>
  </si>
  <si>
    <t>291</t>
  </si>
  <si>
    <t>Crude Animal Materials</t>
  </si>
  <si>
    <t>292</t>
  </si>
  <si>
    <t>Crude Vegetable Materials</t>
  </si>
  <si>
    <t>612</t>
  </si>
  <si>
    <t>Manufactures Of Leather</t>
  </si>
  <si>
    <t>658</t>
  </si>
  <si>
    <t>Made-Up Textile Articles</t>
  </si>
  <si>
    <t>699</t>
  </si>
  <si>
    <t>Base Metal Manufactures</t>
  </si>
  <si>
    <t>081</t>
  </si>
  <si>
    <t>Feeding Stuff, Animals</t>
  </si>
  <si>
    <t>421</t>
  </si>
  <si>
    <t>Fixed Vegetable Oils And Fat, Soft</t>
  </si>
  <si>
    <t>781</t>
  </si>
  <si>
    <t>Motor Cars</t>
  </si>
  <si>
    <t>831</t>
  </si>
  <si>
    <t>Travel Goods,Handbags</t>
  </si>
  <si>
    <t>885</t>
  </si>
  <si>
    <t>Watches And Clocks</t>
  </si>
  <si>
    <t>844</t>
  </si>
  <si>
    <t>Female Clothing Knitted</t>
  </si>
  <si>
    <t>845</t>
  </si>
  <si>
    <t>Articles Of Apparel</t>
  </si>
  <si>
    <t>846</t>
  </si>
  <si>
    <t>Clothing Accessories</t>
  </si>
  <si>
    <t>FR</t>
  </si>
  <si>
    <t>FRANCE</t>
  </si>
  <si>
    <t>635</t>
  </si>
  <si>
    <t>Wood Manufactures</t>
  </si>
  <si>
    <t>695</t>
  </si>
  <si>
    <t>Hand Or Machine Tools</t>
  </si>
  <si>
    <t>848</t>
  </si>
  <si>
    <t>Headgear-Non Textile Clothing</t>
  </si>
  <si>
    <t>761</t>
  </si>
  <si>
    <t>Television Receivers</t>
  </si>
  <si>
    <t>841</t>
  </si>
  <si>
    <t>Male Clothing-Non Knitted</t>
  </si>
  <si>
    <t>057</t>
  </si>
  <si>
    <t>Fruits And Nuts Fresh/Dry</t>
  </si>
  <si>
    <t>248</t>
  </si>
  <si>
    <t>Wood Simply Worked</t>
  </si>
  <si>
    <t>344</t>
  </si>
  <si>
    <t>Petrol Gases</t>
  </si>
  <si>
    <t>728</t>
  </si>
  <si>
    <t>Other Machinery</t>
  </si>
  <si>
    <t>874</t>
  </si>
  <si>
    <t>Measuring Checking Instruments</t>
  </si>
  <si>
    <t>598</t>
  </si>
  <si>
    <t>Misc. Chemical Products</t>
  </si>
  <si>
    <t>741</t>
  </si>
  <si>
    <t>Heating Cooling Equipment</t>
  </si>
  <si>
    <t>278</t>
  </si>
  <si>
    <t>Other Crude Minerals</t>
  </si>
  <si>
    <t>211</t>
  </si>
  <si>
    <t>Hides And Skins Undressed</t>
  </si>
  <si>
    <t>884</t>
  </si>
  <si>
    <t>Optical Cord</t>
  </si>
  <si>
    <t>894</t>
  </si>
  <si>
    <t>Toys Games, Baby Carriages</t>
  </si>
  <si>
    <t>CurrentMonth</t>
  </si>
  <si>
    <t>PreviousMonth</t>
  </si>
  <si>
    <t>04</t>
  </si>
  <si>
    <t>Cereals</t>
  </si>
  <si>
    <t>05</t>
  </si>
  <si>
    <t>Vegetables &amp; Fruits</t>
  </si>
  <si>
    <t>33</t>
  </si>
  <si>
    <t>Petroleum,Petroleum Products &amp; Related Materials</t>
  </si>
  <si>
    <t>54</t>
  </si>
  <si>
    <t>Medicinal &amp; Pharmaceutical Products</t>
  </si>
  <si>
    <t>69</t>
  </si>
  <si>
    <t>Manufactures Of Metals</t>
  </si>
  <si>
    <t>76</t>
  </si>
  <si>
    <t>Telecommunications &amp; Sound Recording Equipment</t>
  </si>
  <si>
    <t>77</t>
  </si>
  <si>
    <t>Electrical Machinery</t>
  </si>
  <si>
    <t>78</t>
  </si>
  <si>
    <t>Road Vehicles</t>
  </si>
  <si>
    <t>89</t>
  </si>
  <si>
    <t>ZZ</t>
  </si>
  <si>
    <t>ALL OTHERS</t>
  </si>
  <si>
    <t>09</t>
  </si>
  <si>
    <t>Miscellaneous Edible Products</t>
  </si>
  <si>
    <t>11</t>
  </si>
  <si>
    <t>Beverages</t>
  </si>
  <si>
    <t>66</t>
  </si>
  <si>
    <t>Non-Metallic Mineral Manufactures</t>
  </si>
  <si>
    <t>74</t>
  </si>
  <si>
    <t>General Industrial Machinery &amp; Parts</t>
  </si>
  <si>
    <t>59</t>
  </si>
  <si>
    <t>Chemical Products</t>
  </si>
  <si>
    <r>
      <t xml:space="preserve">NEXT PUBLICATION DATE: </t>
    </r>
    <r>
      <rPr>
        <b/>
        <sz val="16"/>
        <rFont val="Arial Narrow"/>
        <family val="2"/>
      </rPr>
      <t>25TH FEBRUARY, 2015</t>
    </r>
  </si>
  <si>
    <r>
      <rPr>
        <b/>
        <sz val="16"/>
        <color indexed="62"/>
        <rFont val="Arial Narrow"/>
        <family val="2"/>
      </rPr>
      <t xml:space="preserve">PUBLISHED ON: </t>
    </r>
    <r>
      <rPr>
        <b/>
        <sz val="16"/>
        <rFont val="Arial Narrow"/>
        <family val="2"/>
      </rPr>
      <t>26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JANUARY, 2015</t>
    </r>
  </si>
  <si>
    <t>During the month of December 2014, total imports to Barbados were valued at $297.1 million, whilst total exports from Barbados were valued at $84.2million. This resulted in a visible trade deficit of $212.9 million, as compared with a visible trade deficit of $234.1 for December 2013.</t>
  </si>
  <si>
    <t>Imports for December 2014 were $17.6 million less than imports for December 2013, a decrease of 5.6%. Total exports increased by $3.5 million or 4.4% of the December 2013 figure. Domestic exports decreased by $2.5 million or 6.7% over December 2013, while the value of re-exports increased by $6.0 million or 13.8% over the corresponding period 2013.</t>
  </si>
  <si>
    <t>For the period January – December 2014, the value of imports to Barbados was $3.5 billion, whilst the value of total exports was $948.8 million representing an accumulated visible trade deficit of $2.53 billion as compared to a similar deficit of $2.6 billion for January – December 2013.</t>
  </si>
  <si>
    <t>Imports for January – December 2014 were $60.2 million less than imports for the same period 2013, a decrease of 1.7% Total exports showed an increase of some $13.6 million or 1.4% over the January - December 2013 figure. Domestic exports increased by $20.1 million or 3.8% over January – December 2013. The value of re-exports decreased by $6.5million or 1.6% over the corresponding period 2013.</t>
  </si>
  <si>
    <t>During the month of December 2014, total imports from CARICOM countries were valued at $64.0 million, whilst total exports to CARICOM were valued at $25.0 million, resulting in a trade deficit of $39.0 million as compared with a visible trade deficit of $86.2 million for December 2013.</t>
  </si>
  <si>
    <t>Total CARICOM imports for December 2014 were $43.1million less than CARICOM imports for December 2013, a decrease of 40.3%. Total exports to CARICOM for December 2014 were $4.1 million more than total exports for December 2013, an increase of 19.6%. Domestic exports increased by $2.6 million or 15.2% over December 2013. The value of re-exports increased by some $1.5 million, or 40.5%, over the December 2013 figure.</t>
  </si>
  <si>
    <t>For the period January – December 2014, total imports from CARICOM were valued at $988.9 million, whilst total exports were $336.0 million resulting in an accumulated visible trade deficit of $652.9 million as compared with a deficit of $854.2 million for the same period of 2013.</t>
  </si>
  <si>
    <t>During this period, CARICOM imports were approximately $196.1 million less than those over the same period in 2013, a decrease of 16.5%. Total exports to CARICOM for January – December 2014 were $5.2 million more than total exports for the corresponding period 2013, an increase of 1.6%. Domestic exports increased by approximately $9.8 million or 3.6% over the same period 2013. The value of re-exports decreased by $4.6million or 8.4% over the January – December 2013 figure.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</si>
</sst>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71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.0%"/>
    <numFmt numFmtId="192" formatCode="_(* #,##0_);_(* \(#,##0\);_(* &quot;-&quot;??_);_(@_)"/>
  </numFmts>
  <fonts count="5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b/>
      <u val="single"/>
      <sz val="10"/>
      <color indexed="8"/>
      <name val="Book Antiqua"/>
      <family val="1"/>
    </font>
    <font>
      <b/>
      <u val="single"/>
      <sz val="10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vertAlign val="superscript"/>
      <sz val="16"/>
      <name val="Arial Narrow"/>
      <family val="2"/>
    </font>
    <font>
      <b/>
      <u val="single"/>
      <sz val="16"/>
      <color indexed="62"/>
      <name val="Arial Narrow"/>
      <family val="2"/>
    </font>
    <font>
      <sz val="11"/>
      <name val="Calibri"/>
      <family val="2"/>
    </font>
    <font>
      <sz val="36"/>
      <color indexed="62"/>
      <name val="Times New Roman"/>
      <family val="1"/>
    </font>
    <font>
      <b/>
      <sz val="16"/>
      <color indexed="62"/>
      <name val="Arial Narrow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28"/>
      <color rgb="FF3333CC"/>
      <name val="Times New Roman"/>
      <family val="1"/>
    </font>
    <font>
      <b/>
      <sz val="16"/>
      <color rgb="FF333399"/>
      <name val="Arial Narrow"/>
      <family val="2"/>
    </font>
    <font>
      <b/>
      <sz val="16"/>
      <color rgb="FF3333CC"/>
      <name val="Arial Narrow"/>
      <family val="2"/>
    </font>
    <font>
      <sz val="33.75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Book Antiqua"/>
      <family val="2"/>
    </font>
    <font>
      <sz val="9"/>
      <color rgb="FF000000"/>
      <name val="Arial"/>
      <family val="2"/>
    </font>
    <font>
      <b/>
      <sz val="15.2"/>
      <color rgb="FF000000"/>
      <name val="Book Antiqua"/>
      <family val="2"/>
    </font>
    <font>
      <sz val="16.9"/>
      <color rgb="FF000000"/>
      <name val="Book Antiqua"/>
      <family val="2"/>
    </font>
    <font>
      <sz val="9.5"/>
      <color rgb="FF000000"/>
      <name val="Arial"/>
      <family val="2"/>
    </font>
    <font>
      <sz val="29.75"/>
      <color rgb="FF000000"/>
      <name val="Arial"/>
      <family val="2"/>
    </font>
    <font>
      <sz val="10.25"/>
      <color rgb="FF000000"/>
      <name val="Arial"/>
      <family val="2"/>
    </font>
    <font>
      <sz val="22.25"/>
      <color rgb="FF000000"/>
      <name val="Arial"/>
      <family val="2"/>
    </font>
    <font>
      <sz val="9.75"/>
      <color rgb="FF000000"/>
      <name val="Book Antiqua"/>
      <family val="2"/>
    </font>
    <font>
      <sz val="9.75"/>
      <color rgb="FF000000"/>
      <name val="Arial"/>
      <family val="2"/>
    </font>
    <font>
      <sz val="8"/>
      <color rgb="FF000000"/>
      <name val="Book Antiqua"/>
      <family val="2"/>
    </font>
    <font>
      <sz val="22"/>
      <color rgb="FF000000"/>
      <name val="Arial"/>
      <family val="2"/>
    </font>
    <font>
      <b/>
      <sz val="36"/>
      <color rgb="FFFF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35" applyFont="1" applyFill="1" applyBorder="1" applyAlignment="1">
      <alignment horizontal="left"/>
      <protection/>
    </xf>
    <xf numFmtId="0" fontId="1" fillId="0" borderId="8" xfId="35" applyFont="1" applyFill="1" applyBorder="1" applyAlignment="1">
      <alignment horizontal="right"/>
      <protection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79" fontId="6" fillId="0" borderId="2" xfId="23" applyNumberFormat="1" applyFont="1" applyBorder="1" applyAlignment="1">
      <alignment/>
    </xf>
    <xf numFmtId="179" fontId="6" fillId="0" borderId="12" xfId="23" applyNumberFormat="1" applyFont="1" applyBorder="1" applyAlignment="1">
      <alignment/>
    </xf>
    <xf numFmtId="179" fontId="6" fillId="0" borderId="0" xfId="23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9" fontId="2" fillId="0" borderId="12" xfId="23" applyNumberFormat="1" applyFont="1" applyBorder="1" applyAlignment="1">
      <alignment/>
    </xf>
    <xf numFmtId="179" fontId="2" fillId="0" borderId="2" xfId="23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8" xfId="38" applyFont="1" applyFill="1" applyBorder="1" applyAlignment="1">
      <alignment horizontal="right"/>
      <protection/>
    </xf>
    <xf numFmtId="0" fontId="1" fillId="0" borderId="8" xfId="33" applyFont="1" applyFill="1" applyBorder="1" applyAlignment="1">
      <alignment horizontal="left"/>
      <protection/>
    </xf>
    <xf numFmtId="0" fontId="1" fillId="0" borderId="8" xfId="33" applyFont="1" applyFill="1" applyBorder="1" applyAlignment="1">
      <alignment horizontal="right"/>
      <protection/>
    </xf>
    <xf numFmtId="179" fontId="11" fillId="0" borderId="2" xfId="23" applyNumberFormat="1" applyFont="1" applyBorder="1" applyAlignment="1">
      <alignment/>
    </xf>
    <xf numFmtId="0" fontId="12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79" fontId="2" fillId="0" borderId="0" xfId="23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79" fontId="2" fillId="0" borderId="10" xfId="23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179" fontId="2" fillId="0" borderId="5" xfId="23" applyNumberFormat="1" applyFont="1" applyBorder="1" applyAlignment="1">
      <alignment/>
    </xf>
    <xf numFmtId="179" fontId="2" fillId="0" borderId="13" xfId="23" applyNumberFormat="1" applyFont="1" applyBorder="1" applyAlignment="1">
      <alignment/>
    </xf>
    <xf numFmtId="179" fontId="2" fillId="0" borderId="14" xfId="23" applyNumberFormat="1" applyFont="1" applyBorder="1" applyAlignment="1">
      <alignment/>
    </xf>
    <xf numFmtId="179" fontId="2" fillId="0" borderId="6" xfId="23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2" fillId="0" borderId="0" xfId="15" applyNumberFormat="1" applyFont="1" applyBorder="1" applyAlignment="1">
      <alignment/>
    </xf>
    <xf numFmtId="179" fontId="6" fillId="0" borderId="2" xfId="24" applyNumberFormat="1" applyFont="1" applyBorder="1" applyAlignment="1">
      <alignment/>
    </xf>
    <xf numFmtId="179" fontId="6" fillId="0" borderId="12" xfId="24" applyNumberFormat="1" applyFont="1" applyBorder="1" applyAlignment="1">
      <alignment/>
    </xf>
    <xf numFmtId="179" fontId="6" fillId="0" borderId="0" xfId="24" applyNumberFormat="1" applyFont="1" applyBorder="1" applyAlignment="1">
      <alignment/>
    </xf>
    <xf numFmtId="179" fontId="2" fillId="0" borderId="12" xfId="24" applyNumberFormat="1" applyFont="1" applyBorder="1" applyAlignment="1">
      <alignment/>
    </xf>
    <xf numFmtId="179" fontId="2" fillId="0" borderId="2" xfId="24" applyNumberFormat="1" applyFont="1" applyBorder="1" applyAlignment="1">
      <alignment/>
    </xf>
    <xf numFmtId="179" fontId="11" fillId="0" borderId="2" xfId="24" applyNumberFormat="1" applyFont="1" applyBorder="1" applyAlignment="1">
      <alignment/>
    </xf>
    <xf numFmtId="179" fontId="2" fillId="0" borderId="0" xfId="24" applyNumberFormat="1" applyFont="1" applyBorder="1" applyAlignment="1">
      <alignment/>
    </xf>
    <xf numFmtId="179" fontId="2" fillId="0" borderId="10" xfId="24" applyNumberFormat="1" applyFont="1" applyBorder="1" applyAlignment="1">
      <alignment/>
    </xf>
    <xf numFmtId="179" fontId="2" fillId="0" borderId="5" xfId="24" applyNumberFormat="1" applyFont="1" applyBorder="1" applyAlignment="1">
      <alignment/>
    </xf>
    <xf numFmtId="179" fontId="2" fillId="0" borderId="13" xfId="24" applyNumberFormat="1" applyFont="1" applyBorder="1" applyAlignment="1">
      <alignment/>
    </xf>
    <xf numFmtId="179" fontId="2" fillId="0" borderId="14" xfId="24" applyNumberFormat="1" applyFont="1" applyBorder="1" applyAlignment="1">
      <alignment/>
    </xf>
    <xf numFmtId="179" fontId="2" fillId="0" borderId="6" xfId="24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8" xfId="36" applyFont="1" applyFill="1" applyBorder="1" applyAlignment="1">
      <alignment horizontal="left" wrapText="1"/>
      <protection/>
    </xf>
    <xf numFmtId="0" fontId="1" fillId="0" borderId="8" xfId="36" applyFont="1" applyFill="1" applyBorder="1" applyAlignment="1">
      <alignment horizontal="right" wrapText="1"/>
      <protection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8" xfId="36" applyFont="1" applyFill="1" applyBorder="1" applyAlignment="1">
      <alignment horizontal="left"/>
      <protection/>
    </xf>
    <xf numFmtId="0" fontId="3" fillId="0" borderId="19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179" fontId="2" fillId="0" borderId="0" xfId="25" applyNumberFormat="1" applyFont="1" applyAlignment="1">
      <alignment/>
    </xf>
    <xf numFmtId="179" fontId="2" fillId="0" borderId="0" xfId="25" applyNumberFormat="1" applyFont="1" applyBorder="1" applyAlignment="1">
      <alignment/>
    </xf>
    <xf numFmtId="179" fontId="2" fillId="0" borderId="12" xfId="25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left"/>
    </xf>
    <xf numFmtId="179" fontId="2" fillId="0" borderId="10" xfId="25" applyNumberFormat="1" applyFont="1" applyBorder="1" applyAlignment="1">
      <alignment/>
    </xf>
    <xf numFmtId="0" fontId="3" fillId="0" borderId="13" xfId="0" applyFont="1" applyBorder="1" applyAlignment="1">
      <alignment/>
    </xf>
    <xf numFmtId="179" fontId="2" fillId="0" borderId="13" xfId="25" applyNumberFormat="1" applyFont="1" applyBorder="1" applyAlignment="1">
      <alignment/>
    </xf>
    <xf numFmtId="179" fontId="0" fillId="0" borderId="0" xfId="25" applyNumberFormat="1" applyAlignment="1">
      <alignment/>
    </xf>
    <xf numFmtId="0" fontId="1" fillId="0" borderId="8" xfId="37" applyFont="1" applyFill="1" applyBorder="1" applyAlignment="1">
      <alignment horizontal="left"/>
      <protection/>
    </xf>
    <xf numFmtId="179" fontId="2" fillId="0" borderId="0" xfId="25" applyNumberFormat="1" applyFont="1" applyFill="1" applyBorder="1" applyAlignment="1">
      <alignment/>
    </xf>
    <xf numFmtId="0" fontId="1" fillId="0" borderId="18" xfId="36" applyFont="1" applyFill="1" applyBorder="1" applyAlignment="1">
      <alignment horizontal="left" wrapText="1"/>
      <protection/>
    </xf>
    <xf numFmtId="179" fontId="2" fillId="0" borderId="0" xfId="26" applyNumberFormat="1" applyFont="1" applyAlignment="1">
      <alignment/>
    </xf>
    <xf numFmtId="179" fontId="2" fillId="0" borderId="0" xfId="26" applyNumberFormat="1" applyFont="1" applyBorder="1" applyAlignment="1">
      <alignment/>
    </xf>
    <xf numFmtId="179" fontId="0" fillId="0" borderId="0" xfId="26" applyNumberFormat="1" applyAlignment="1">
      <alignment/>
    </xf>
    <xf numFmtId="179" fontId="2" fillId="0" borderId="0" xfId="26" applyNumberFormat="1" applyFont="1" applyFill="1" applyBorder="1" applyAlignment="1">
      <alignment/>
    </xf>
    <xf numFmtId="179" fontId="6" fillId="0" borderId="2" xfId="27" applyNumberFormat="1" applyFont="1" applyBorder="1" applyAlignment="1">
      <alignment/>
    </xf>
    <xf numFmtId="179" fontId="6" fillId="0" borderId="12" xfId="27" applyNumberFormat="1" applyFont="1" applyBorder="1" applyAlignment="1">
      <alignment/>
    </xf>
    <xf numFmtId="179" fontId="6" fillId="0" borderId="0" xfId="27" applyNumberFormat="1" applyFont="1" applyBorder="1" applyAlignment="1">
      <alignment/>
    </xf>
    <xf numFmtId="179" fontId="2" fillId="0" borderId="12" xfId="27" applyNumberFormat="1" applyFont="1" applyBorder="1" applyAlignment="1">
      <alignment/>
    </xf>
    <xf numFmtId="179" fontId="2" fillId="0" borderId="2" xfId="27" applyNumberFormat="1" applyFont="1" applyBorder="1" applyAlignment="1">
      <alignment/>
    </xf>
    <xf numFmtId="179" fontId="11" fillId="0" borderId="2" xfId="27" applyNumberFormat="1" applyFont="1" applyBorder="1" applyAlignment="1">
      <alignment/>
    </xf>
    <xf numFmtId="179" fontId="2" fillId="0" borderId="0" xfId="27" applyNumberFormat="1" applyFont="1" applyBorder="1" applyAlignment="1">
      <alignment/>
    </xf>
    <xf numFmtId="179" fontId="2" fillId="0" borderId="10" xfId="27" applyNumberFormat="1" applyFont="1" applyBorder="1" applyAlignment="1">
      <alignment/>
    </xf>
    <xf numFmtId="179" fontId="2" fillId="0" borderId="5" xfId="27" applyNumberFormat="1" applyFont="1" applyBorder="1" applyAlignment="1">
      <alignment/>
    </xf>
    <xf numFmtId="179" fontId="2" fillId="0" borderId="13" xfId="27" applyNumberFormat="1" applyFont="1" applyBorder="1" applyAlignment="1">
      <alignment/>
    </xf>
    <xf numFmtId="179" fontId="2" fillId="0" borderId="14" xfId="27" applyNumberFormat="1" applyFont="1" applyBorder="1" applyAlignment="1">
      <alignment/>
    </xf>
    <xf numFmtId="179" fontId="2" fillId="0" borderId="6" xfId="27" applyNumberFormat="1" applyFont="1" applyBorder="1" applyAlignment="1">
      <alignment/>
    </xf>
    <xf numFmtId="178" fontId="2" fillId="0" borderId="0" xfId="27" applyNumberFormat="1" applyFont="1" applyBorder="1" applyAlignment="1">
      <alignment/>
    </xf>
    <xf numFmtId="179" fontId="6" fillId="0" borderId="2" xfId="28" applyNumberFormat="1" applyFont="1" applyBorder="1" applyAlignment="1">
      <alignment/>
    </xf>
    <xf numFmtId="179" fontId="6" fillId="0" borderId="12" xfId="28" applyNumberFormat="1" applyFont="1" applyBorder="1" applyAlignment="1">
      <alignment/>
    </xf>
    <xf numFmtId="179" fontId="6" fillId="0" borderId="0" xfId="28" applyNumberFormat="1" applyFont="1" applyBorder="1" applyAlignment="1">
      <alignment/>
    </xf>
    <xf numFmtId="179" fontId="2" fillId="0" borderId="12" xfId="28" applyNumberFormat="1" applyFont="1" applyBorder="1" applyAlignment="1">
      <alignment/>
    </xf>
    <xf numFmtId="179" fontId="2" fillId="0" borderId="2" xfId="28" applyNumberFormat="1" applyFont="1" applyBorder="1" applyAlignment="1">
      <alignment/>
    </xf>
    <xf numFmtId="179" fontId="11" fillId="0" borderId="2" xfId="28" applyNumberFormat="1" applyFont="1" applyBorder="1" applyAlignment="1">
      <alignment/>
    </xf>
    <xf numFmtId="179" fontId="2" fillId="0" borderId="0" xfId="28" applyNumberFormat="1" applyFont="1" applyBorder="1" applyAlignment="1">
      <alignment/>
    </xf>
    <xf numFmtId="179" fontId="2" fillId="0" borderId="10" xfId="28" applyNumberFormat="1" applyFont="1" applyBorder="1" applyAlignment="1">
      <alignment/>
    </xf>
    <xf numFmtId="179" fontId="2" fillId="0" borderId="5" xfId="28" applyNumberFormat="1" applyFont="1" applyBorder="1" applyAlignment="1">
      <alignment/>
    </xf>
    <xf numFmtId="179" fontId="2" fillId="0" borderId="13" xfId="28" applyNumberFormat="1" applyFont="1" applyBorder="1" applyAlignment="1">
      <alignment/>
    </xf>
    <xf numFmtId="179" fontId="2" fillId="0" borderId="14" xfId="28" applyNumberFormat="1" applyFont="1" applyBorder="1" applyAlignment="1">
      <alignment/>
    </xf>
    <xf numFmtId="179" fontId="2" fillId="0" borderId="6" xfId="28" applyNumberFormat="1" applyFont="1" applyBorder="1" applyAlignment="1">
      <alignment/>
    </xf>
    <xf numFmtId="178" fontId="2" fillId="0" borderId="0" xfId="28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179" fontId="2" fillId="0" borderId="0" xfId="29" applyNumberFormat="1" applyFont="1" applyAlignment="1">
      <alignment/>
    </xf>
    <xf numFmtId="179" fontId="2" fillId="0" borderId="12" xfId="29" applyNumberFormat="1" applyFont="1" applyBorder="1" applyAlignment="1">
      <alignment/>
    </xf>
    <xf numFmtId="179" fontId="2" fillId="0" borderId="0" xfId="29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/>
    </xf>
    <xf numFmtId="179" fontId="2" fillId="0" borderId="1" xfId="29" applyNumberFormat="1" applyFont="1" applyBorder="1" applyAlignment="1">
      <alignment/>
    </xf>
    <xf numFmtId="179" fontId="2" fillId="0" borderId="10" xfId="29" applyNumberFormat="1" applyFont="1" applyBorder="1" applyAlignment="1">
      <alignment/>
    </xf>
    <xf numFmtId="179" fontId="2" fillId="0" borderId="9" xfId="29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79" fontId="2" fillId="0" borderId="4" xfId="2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9" fontId="2" fillId="0" borderId="20" xfId="29" applyNumberFormat="1" applyFont="1" applyBorder="1" applyAlignment="1">
      <alignment/>
    </xf>
    <xf numFmtId="179" fontId="2" fillId="0" borderId="22" xfId="29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9" fontId="2" fillId="0" borderId="0" xfId="30" applyNumberFormat="1" applyFont="1" applyAlignment="1">
      <alignment/>
    </xf>
    <xf numFmtId="179" fontId="2" fillId="0" borderId="12" xfId="30" applyNumberFormat="1" applyFont="1" applyBorder="1" applyAlignment="1">
      <alignment/>
    </xf>
    <xf numFmtId="179" fontId="2" fillId="0" borderId="0" xfId="30" applyNumberFormat="1" applyFont="1" applyBorder="1" applyAlignment="1">
      <alignment/>
    </xf>
    <xf numFmtId="179" fontId="2" fillId="0" borderId="1" xfId="30" applyNumberFormat="1" applyFont="1" applyBorder="1" applyAlignment="1">
      <alignment/>
    </xf>
    <xf numFmtId="179" fontId="2" fillId="0" borderId="10" xfId="30" applyNumberFormat="1" applyFont="1" applyBorder="1" applyAlignment="1">
      <alignment/>
    </xf>
    <xf numFmtId="179" fontId="2" fillId="0" borderId="9" xfId="30" applyNumberFormat="1" applyFont="1" applyBorder="1" applyAlignment="1">
      <alignment/>
    </xf>
    <xf numFmtId="179" fontId="2" fillId="0" borderId="4" xfId="30" applyNumberFormat="1" applyFont="1" applyBorder="1" applyAlignment="1">
      <alignment/>
    </xf>
    <xf numFmtId="179" fontId="2" fillId="0" borderId="20" xfId="30" applyNumberFormat="1" applyFont="1" applyBorder="1" applyAlignment="1">
      <alignment/>
    </xf>
    <xf numFmtId="179" fontId="2" fillId="0" borderId="22" xfId="30" applyNumberFormat="1" applyFont="1" applyBorder="1" applyAlignment="1">
      <alignment/>
    </xf>
    <xf numFmtId="0" fontId="4" fillId="0" borderId="0" xfId="0" applyFont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19" xfId="0" applyBorder="1"/>
    <xf numFmtId="0" fontId="0" fillId="0" borderId="0" xfId="0" applyBorder="1"/>
    <xf numFmtId="0" fontId="4" fillId="0" borderId="0" xfId="0" applyFont="1" applyBorder="1"/>
    <xf numFmtId="0" fontId="0" fillId="0" borderId="12" xfId="0" applyBorder="1"/>
    <xf numFmtId="0" fontId="4" fillId="0" borderId="19" xfId="0" applyFont="1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/>
    <xf numFmtId="0" fontId="0" fillId="0" borderId="23" xfId="0" applyBorder="1"/>
    <xf numFmtId="0" fontId="0" fillId="0" borderId="20" xfId="0" applyBorder="1"/>
    <xf numFmtId="0" fontId="0" fillId="0" borderId="22" xfId="0" applyBorder="1"/>
    <xf numFmtId="179" fontId="0" fillId="0" borderId="0" xfId="31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quotePrefix="1"/>
    <xf numFmtId="0" fontId="4" fillId="0" borderId="0" xfId="0" applyFont="1" applyBorder="1" applyAlignment="1">
      <alignment horizontal="left"/>
    </xf>
    <xf numFmtId="0" fontId="4" fillId="0" borderId="20" xfId="0" applyFont="1" applyBorder="1"/>
    <xf numFmtId="179" fontId="0" fillId="0" borderId="20" xfId="31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0" fillId="0" borderId="10" xfId="0" applyBorder="1"/>
    <xf numFmtId="0" fontId="16" fillId="0" borderId="0" xfId="0" applyFont="1"/>
    <xf numFmtId="0" fontId="1" fillId="0" borderId="0" xfId="34" applyFont="1" applyFill="1" applyBorder="1" applyAlignment="1">
      <alignment horizontal="right"/>
      <protection/>
    </xf>
    <xf numFmtId="0" fontId="17" fillId="0" borderId="0" xfId="34" applyFont="1" applyFill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4" xfId="34" applyFont="1" applyFill="1" applyBorder="1" applyAlignment="1">
      <alignment horizontal="right"/>
      <protection/>
    </xf>
    <xf numFmtId="0" fontId="1" fillId="0" borderId="8" xfId="34" applyFont="1" applyFill="1" applyBorder="1" applyAlignment="1">
      <alignment horizontal="right"/>
      <protection/>
    </xf>
    <xf numFmtId="0" fontId="1" fillId="0" borderId="0" xfId="34" applyFont="1" applyFill="1" applyBorder="1" applyAlignment="1">
      <alignment horizontal="left"/>
      <protection/>
    </xf>
    <xf numFmtId="0" fontId="19" fillId="0" borderId="0" xfId="0" applyFont="1" applyBorder="1" applyAlignment="1" quotePrefix="1">
      <alignment/>
    </xf>
    <xf numFmtId="0" fontId="20" fillId="0" borderId="0" xfId="34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1" fillId="0" borderId="0" xfId="34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34" applyFont="1" applyFill="1" applyBorder="1" applyAlignment="1">
      <alignment horizontal="left"/>
      <protection/>
    </xf>
    <xf numFmtId="192" fontId="21" fillId="0" borderId="0" xfId="18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9" fontId="22" fillId="0" borderId="0" xfId="18" applyNumberFormat="1" applyFont="1" applyFill="1" applyBorder="1" applyAlignment="1">
      <alignment horizontal="left"/>
    </xf>
    <xf numFmtId="0" fontId="21" fillId="0" borderId="0" xfId="33" applyFont="1" applyFill="1" applyBorder="1" applyAlignment="1">
      <alignment horizontal="left"/>
      <protection/>
    </xf>
    <xf numFmtId="179" fontId="21" fillId="0" borderId="0" xfId="18" applyNumberFormat="1" applyFont="1" applyFill="1" applyBorder="1" applyAlignment="1">
      <alignment horizontal="center"/>
    </xf>
    <xf numFmtId="179" fontId="20" fillId="0" borderId="0" xfId="18" applyNumberFormat="1" applyFont="1" applyFill="1" applyBorder="1" applyAlignment="1">
      <alignment horizontal="center"/>
    </xf>
    <xf numFmtId="179" fontId="22" fillId="0" borderId="0" xfId="18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Border="1"/>
    <xf numFmtId="3" fontId="23" fillId="0" borderId="0" xfId="0" applyNumberFormat="1" applyFont="1" applyBorder="1"/>
    <xf numFmtId="3" fontId="23" fillId="0" borderId="12" xfId="0" applyNumberFormat="1" applyFont="1" applyBorder="1"/>
    <xf numFmtId="0" fontId="21" fillId="0" borderId="25" xfId="34" applyFont="1" applyFill="1" applyBorder="1" applyAlignment="1">
      <alignment horizontal="left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179" fontId="21" fillId="0" borderId="0" xfId="22" applyNumberFormat="1" applyFont="1" applyFill="1" applyBorder="1" applyAlignment="1">
      <alignment horizontal="left"/>
    </xf>
    <xf numFmtId="3" fontId="21" fillId="0" borderId="0" xfId="22" applyNumberFormat="1" applyFont="1" applyFill="1" applyBorder="1" applyAlignment="1">
      <alignment horizontal="left"/>
    </xf>
    <xf numFmtId="3" fontId="21" fillId="0" borderId="12" xfId="2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34" applyFont="1" applyFill="1" applyBorder="1" applyAlignment="1">
      <alignment horizontal="center"/>
      <protection/>
    </xf>
    <xf numFmtId="0" fontId="1" fillId="0" borderId="26" xfId="34" applyFont="1" applyFill="1" applyBorder="1" applyAlignment="1">
      <alignment horizontal="right"/>
      <protection/>
    </xf>
    <xf numFmtId="0" fontId="1" fillId="0" borderId="27" xfId="34" applyFont="1" applyFill="1" applyBorder="1" applyAlignment="1">
      <alignment horizontal="right"/>
      <protection/>
    </xf>
    <xf numFmtId="0" fontId="1" fillId="0" borderId="26" xfId="34" applyFont="1" applyFill="1" applyBorder="1" applyAlignment="1">
      <alignment horizontal="left"/>
      <protection/>
    </xf>
    <xf numFmtId="0" fontId="1" fillId="0" borderId="24" xfId="34" applyFont="1" applyFill="1" applyBorder="1" applyAlignment="1">
      <alignment horizontal="left"/>
      <protection/>
    </xf>
    <xf numFmtId="0" fontId="21" fillId="0" borderId="0" xfId="34" applyFont="1" applyFill="1" applyBorder="1" applyAlignment="1">
      <alignment horizontal="right"/>
      <protection/>
    </xf>
    <xf numFmtId="3" fontId="21" fillId="0" borderId="0" xfId="34" applyNumberFormat="1" applyFont="1" applyFill="1" applyBorder="1" applyAlignment="1">
      <alignment horizontal="right"/>
      <protection/>
    </xf>
    <xf numFmtId="3" fontId="21" fillId="0" borderId="12" xfId="34" applyNumberFormat="1" applyFont="1" applyFill="1" applyBorder="1" applyAlignment="1">
      <alignment horizontal="right"/>
      <protection/>
    </xf>
    <xf numFmtId="0" fontId="1" fillId="0" borderId="28" xfId="34" applyFont="1" applyFill="1" applyBorder="1" applyAlignment="1">
      <alignment horizontal="right"/>
      <protection/>
    </xf>
    <xf numFmtId="0" fontId="23" fillId="0" borderId="0" xfId="0" applyFont="1" applyAlignment="1">
      <alignment horizontal="center"/>
    </xf>
    <xf numFmtId="0" fontId="1" fillId="0" borderId="29" xfId="34" applyFont="1" applyFill="1" applyBorder="1" applyAlignment="1">
      <alignment horizontal="left"/>
      <protection/>
    </xf>
    <xf numFmtId="0" fontId="23" fillId="0" borderId="0" xfId="0" applyFont="1" applyBorder="1" applyAlignment="1">
      <alignment horizontal="center"/>
    </xf>
    <xf numFmtId="0" fontId="24" fillId="0" borderId="0" xfId="34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1" fillId="0" borderId="30" xfId="34" applyFont="1" applyFill="1" applyBorder="1" applyAlignment="1">
      <alignment horizontal="right"/>
      <protection/>
    </xf>
    <xf numFmtId="0" fontId="1" fillId="0" borderId="25" xfId="34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left"/>
      <protection/>
    </xf>
    <xf numFmtId="192" fontId="26" fillId="0" borderId="0" xfId="18" applyNumberFormat="1" applyFont="1" applyFill="1" applyBorder="1" applyAlignment="1">
      <alignment horizontal="right"/>
    </xf>
    <xf numFmtId="0" fontId="1" fillId="0" borderId="8" xfId="34" applyFont="1" applyFill="1" applyBorder="1" applyAlignment="1">
      <alignment horizontal="left"/>
      <protection/>
    </xf>
    <xf numFmtId="179" fontId="20" fillId="0" borderId="0" xfId="18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192" fontId="26" fillId="0" borderId="0" xfId="18" applyNumberFormat="1" applyFont="1" applyFill="1" applyBorder="1" applyAlignment="1">
      <alignment horizontal="left"/>
    </xf>
    <xf numFmtId="179" fontId="20" fillId="0" borderId="0" xfId="18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92" fontId="27" fillId="0" borderId="0" xfId="18" applyNumberFormat="1" applyFont="1" applyBorder="1" applyAlignment="1">
      <alignment horizontal="center"/>
    </xf>
    <xf numFmtId="0" fontId="26" fillId="0" borderId="0" xfId="33" applyFont="1" applyFill="1" applyBorder="1" applyAlignment="1">
      <alignment horizontal="center" wrapText="1"/>
      <protection/>
    </xf>
    <xf numFmtId="192" fontId="26" fillId="0" borderId="0" xfId="18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34" applyFont="1" applyFill="1" applyBorder="1" applyAlignment="1">
      <alignment horizontal="left"/>
      <protection/>
    </xf>
    <xf numFmtId="0" fontId="26" fillId="0" borderId="0" xfId="34" applyFont="1" applyFill="1" applyBorder="1" applyAlignment="1">
      <alignment horizontal="right"/>
      <protection/>
    </xf>
    <xf numFmtId="0" fontId="20" fillId="0" borderId="0" xfId="34" applyFont="1" applyFill="1" applyBorder="1" applyAlignment="1">
      <alignment horizontal="left"/>
      <protection/>
    </xf>
    <xf numFmtId="192" fontId="27" fillId="0" borderId="0" xfId="18" applyNumberFormat="1" applyFont="1" applyBorder="1" applyAlignment="1">
      <alignment/>
    </xf>
    <xf numFmtId="0" fontId="26" fillId="0" borderId="0" xfId="33" applyFont="1" applyFill="1" applyBorder="1" applyAlignment="1">
      <alignment horizontal="left" wrapText="1"/>
      <protection/>
    </xf>
    <xf numFmtId="192" fontId="26" fillId="0" borderId="0" xfId="18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0" fontId="26" fillId="0" borderId="0" xfId="34" applyFont="1" applyFill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1" fillId="0" borderId="27" xfId="34" applyNumberFormat="1" applyFont="1" applyFill="1" applyBorder="1" applyAlignment="1">
      <alignment horizontal="right"/>
      <protection/>
    </xf>
    <xf numFmtId="3" fontId="1" fillId="0" borderId="8" xfId="34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21" fillId="0" borderId="31" xfId="34" applyFont="1" applyFill="1" applyBorder="1" applyAlignment="1">
      <alignment horizontal="left"/>
      <protection/>
    </xf>
    <xf numFmtId="0" fontId="21" fillId="0" borderId="32" xfId="34" applyFont="1" applyFill="1" applyBorder="1" applyAlignment="1">
      <alignment horizontal="left"/>
      <protection/>
    </xf>
    <xf numFmtId="3" fontId="1" fillId="0" borderId="0" xfId="34" applyNumberFormat="1" applyFont="1" applyFill="1" applyBorder="1" applyAlignment="1">
      <alignment horizontal="right"/>
      <protection/>
    </xf>
    <xf numFmtId="3" fontId="1" fillId="0" borderId="26" xfId="34" applyNumberFormat="1" applyFont="1" applyFill="1" applyBorder="1" applyAlignment="1">
      <alignment horizontal="right"/>
      <protection/>
    </xf>
    <xf numFmtId="3" fontId="1" fillId="0" borderId="24" xfId="34" applyNumberFormat="1" applyFont="1" applyFill="1" applyBorder="1" applyAlignment="1">
      <alignment horizontal="right"/>
      <protection/>
    </xf>
    <xf numFmtId="0" fontId="21" fillId="0" borderId="0" xfId="33" applyFont="1" applyFill="1" applyBorder="1" applyAlignment="1">
      <alignment horizontal="center" wrapText="1"/>
      <protection/>
    </xf>
    <xf numFmtId="179" fontId="26" fillId="0" borderId="0" xfId="22" applyNumberFormat="1" applyFont="1" applyFill="1" applyBorder="1" applyAlignment="1">
      <alignment horizontal="left"/>
    </xf>
    <xf numFmtId="0" fontId="5" fillId="0" borderId="0" xfId="34" applyFont="1" applyFill="1" applyBorder="1" applyAlignment="1">
      <alignment horizontal="right"/>
      <protection/>
    </xf>
    <xf numFmtId="0" fontId="1" fillId="0" borderId="33" xfId="34" applyFont="1" applyFill="1" applyBorder="1" applyAlignment="1">
      <alignment horizontal="right"/>
      <protection/>
    </xf>
    <xf numFmtId="17" fontId="4" fillId="0" borderId="0" xfId="0" applyNumberFormat="1" applyFont="1"/>
    <xf numFmtId="0" fontId="18" fillId="0" borderId="0" xfId="0" applyFont="1"/>
    <xf numFmtId="0" fontId="19" fillId="0" borderId="0" xfId="0" applyFont="1"/>
    <xf numFmtId="179" fontId="19" fillId="0" borderId="0" xfId="20" applyNumberFormat="1" applyFont="1"/>
    <xf numFmtId="179" fontId="18" fillId="0" borderId="0" xfId="20" applyNumberFormat="1" applyFont="1"/>
    <xf numFmtId="179" fontId="19" fillId="0" borderId="0" xfId="21" applyNumberFormat="1" applyFont="1"/>
    <xf numFmtId="179" fontId="18" fillId="0" borderId="0" xfId="21" applyNumberFormat="1" applyFont="1"/>
    <xf numFmtId="179" fontId="11" fillId="0" borderId="0" xfId="23" applyNumberFormat="1" applyFont="1" applyBorder="1" applyAlignment="1">
      <alignment/>
    </xf>
    <xf numFmtId="179" fontId="11" fillId="0" borderId="12" xfId="23" applyNumberFormat="1" applyFont="1" applyBorder="1" applyAlignment="1">
      <alignment/>
    </xf>
    <xf numFmtId="179" fontId="11" fillId="0" borderId="12" xfId="24" applyNumberFormat="1" applyFont="1" applyBorder="1" applyAlignment="1">
      <alignment/>
    </xf>
    <xf numFmtId="179" fontId="11" fillId="0" borderId="0" xfId="24" applyNumberFormat="1" applyFont="1" applyBorder="1" applyAlignment="1">
      <alignment/>
    </xf>
    <xf numFmtId="179" fontId="11" fillId="0" borderId="12" xfId="27" applyNumberFormat="1" applyFont="1" applyBorder="1" applyAlignment="1">
      <alignment/>
    </xf>
    <xf numFmtId="179" fontId="11" fillId="0" borderId="0" xfId="27" applyNumberFormat="1" applyFont="1" applyBorder="1" applyAlignment="1">
      <alignment/>
    </xf>
    <xf numFmtId="179" fontId="11" fillId="0" borderId="12" xfId="28" applyNumberFormat="1" applyFont="1" applyBorder="1" applyAlignment="1">
      <alignment/>
    </xf>
    <xf numFmtId="179" fontId="11" fillId="0" borderId="0" xfId="28" applyNumberFormat="1" applyFont="1" applyBorder="1" applyAlignment="1">
      <alignment/>
    </xf>
    <xf numFmtId="17" fontId="4" fillId="0" borderId="0" xfId="0" applyNumberFormat="1" applyFont="1" quotePrefix="1"/>
    <xf numFmtId="192" fontId="21" fillId="0" borderId="3" xfId="0" applyNumberFormat="1" applyFont="1" applyFill="1" applyBorder="1" applyAlignment="1" quotePrefix="1">
      <alignment horizontal="center"/>
    </xf>
    <xf numFmtId="192" fontId="21" fillId="0" borderId="4" xfId="0" applyNumberFormat="1" applyFont="1" applyFill="1" applyBorder="1" applyAlignment="1" quotePrefix="1">
      <alignment horizontal="center"/>
    </xf>
    <xf numFmtId="192" fontId="21" fillId="0" borderId="2" xfId="0" applyNumberFormat="1" applyFont="1" applyFill="1" applyBorder="1" applyAlignment="1" quotePrefix="1">
      <alignment horizontal="center"/>
    </xf>
    <xf numFmtId="192" fontId="21" fillId="0" borderId="0" xfId="0" applyNumberFormat="1" applyFont="1" applyFill="1" applyBorder="1" applyAlignment="1" quotePrefix="1">
      <alignment horizontal="center"/>
    </xf>
    <xf numFmtId="192" fontId="21" fillId="0" borderId="12" xfId="0" applyNumberFormat="1" applyFont="1" applyFill="1" applyBorder="1" applyAlignment="1" quotePrefix="1">
      <alignment horizontal="center"/>
    </xf>
    <xf numFmtId="192" fontId="21" fillId="0" borderId="9" xfId="0" applyNumberFormat="1" applyFont="1" applyFill="1" applyBorder="1" applyAlignment="1" quotePrefix="1">
      <alignment horizontal="center"/>
    </xf>
    <xf numFmtId="192" fontId="21" fillId="0" borderId="1" xfId="0" applyNumberFormat="1" applyFont="1" applyFill="1" applyBorder="1" applyAlignment="1" quotePrefix="1">
      <alignment horizontal="center"/>
    </xf>
    <xf numFmtId="192" fontId="21" fillId="0" borderId="10" xfId="0" applyNumberFormat="1" applyFont="1" applyFill="1" applyBorder="1" applyAlignment="1" quotePrefix="1">
      <alignment horizontal="center"/>
    </xf>
    <xf numFmtId="192" fontId="21" fillId="0" borderId="16" xfId="0" applyNumberFormat="1" applyFont="1" applyFill="1" applyBorder="1" applyAlignment="1" quotePrefix="1">
      <alignment/>
    </xf>
    <xf numFmtId="192" fontId="21" fillId="0" borderId="0" xfId="0" applyNumberFormat="1" applyFont="1" applyFill="1" applyBorder="1" applyAlignment="1" quotePrefix="1">
      <alignment/>
    </xf>
    <xf numFmtId="192" fontId="21" fillId="0" borderId="1" xfId="0" applyNumberFormat="1" applyFont="1" applyFill="1" applyBorder="1" applyAlignment="1" quotePrefix="1">
      <alignment/>
    </xf>
    <xf numFmtId="192" fontId="21" fillId="0" borderId="3" xfId="18" applyNumberFormat="1" applyFont="1" applyFill="1" applyBorder="1" applyAlignment="1" quotePrefix="1">
      <alignment horizontal="center"/>
    </xf>
    <xf numFmtId="192" fontId="21" fillId="0" borderId="16" xfId="18" applyNumberFormat="1" applyFont="1" applyFill="1" applyBorder="1" applyAlignment="1">
      <alignment horizontal="left"/>
    </xf>
    <xf numFmtId="192" fontId="21" fillId="0" borderId="16" xfId="18" applyNumberFormat="1" applyFont="1" applyFill="1" applyBorder="1" applyAlignment="1">
      <alignment horizontal="right"/>
    </xf>
    <xf numFmtId="192" fontId="21" fillId="0" borderId="4" xfId="18" applyNumberFormat="1" applyFont="1" applyFill="1" applyBorder="1" applyAlignment="1">
      <alignment horizontal="right"/>
    </xf>
    <xf numFmtId="192" fontId="21" fillId="0" borderId="2" xfId="18" applyNumberFormat="1" applyFont="1" applyFill="1" applyBorder="1" applyAlignment="1" quotePrefix="1">
      <alignment horizontal="center"/>
    </xf>
    <xf numFmtId="192" fontId="21" fillId="0" borderId="0" xfId="18" applyNumberFormat="1" applyFont="1" applyFill="1" applyBorder="1" applyAlignment="1">
      <alignment horizontal="left"/>
    </xf>
    <xf numFmtId="192" fontId="21" fillId="0" borderId="12" xfId="18" applyNumberFormat="1" applyFont="1" applyFill="1" applyBorder="1" applyAlignment="1">
      <alignment horizontal="right"/>
    </xf>
    <xf numFmtId="192" fontId="23" fillId="0" borderId="2" xfId="18" applyNumberFormat="1" applyFont="1" applyBorder="1" applyAlignment="1">
      <alignment horizontal="center"/>
    </xf>
    <xf numFmtId="192" fontId="21" fillId="0" borderId="12" xfId="18" applyNumberFormat="1" applyFont="1" applyFill="1" applyBorder="1" applyAlignment="1">
      <alignment horizontal="center"/>
    </xf>
    <xf numFmtId="192" fontId="23" fillId="0" borderId="0" xfId="18" applyNumberFormat="1" applyFont="1" applyBorder="1"/>
    <xf numFmtId="192" fontId="23" fillId="0" borderId="12" xfId="18" applyNumberFormat="1" applyFont="1" applyBorder="1"/>
    <xf numFmtId="192" fontId="21" fillId="0" borderId="12" xfId="18" applyNumberFormat="1" applyFont="1" applyFill="1" applyBorder="1" applyAlignment="1">
      <alignment horizontal="left"/>
    </xf>
    <xf numFmtId="192" fontId="21" fillId="0" borderId="9" xfId="18" applyNumberFormat="1" applyFont="1" applyFill="1" applyBorder="1" applyAlignment="1" quotePrefix="1">
      <alignment horizontal="center"/>
    </xf>
    <xf numFmtId="192" fontId="21" fillId="0" borderId="1" xfId="18" applyNumberFormat="1" applyFont="1" applyFill="1" applyBorder="1" applyAlignment="1">
      <alignment horizontal="left"/>
    </xf>
    <xf numFmtId="192" fontId="21" fillId="0" borderId="1" xfId="18" applyNumberFormat="1" applyFont="1" applyFill="1" applyBorder="1" applyAlignment="1">
      <alignment horizontal="right"/>
    </xf>
    <xf numFmtId="192" fontId="21" fillId="0" borderId="10" xfId="18" applyNumberFormat="1" applyFont="1" applyFill="1" applyBorder="1" applyAlignment="1">
      <alignment horizontal="right"/>
    </xf>
    <xf numFmtId="179" fontId="4" fillId="0" borderId="0" xfId="0" applyNumberFormat="1" applyFont="1"/>
    <xf numFmtId="0" fontId="6" fillId="0" borderId="19" xfId="0" applyFont="1" applyBorder="1" applyAlignment="1">
      <alignment/>
    </xf>
    <xf numFmtId="192" fontId="21" fillId="0" borderId="16" xfId="0" applyNumberFormat="1" applyFont="1" applyFill="1" applyBorder="1" applyAlignment="1" quotePrefix="1">
      <alignment horizontal="center"/>
    </xf>
    <xf numFmtId="0" fontId="21" fillId="0" borderId="1" xfId="34" applyFont="1" applyFill="1" applyBorder="1" applyAlignment="1">
      <alignment horizontal="left"/>
      <protection/>
    </xf>
    <xf numFmtId="192" fontId="21" fillId="0" borderId="0" xfId="0" applyNumberFormat="1" applyFont="1" applyFill="1" applyBorder="1" applyAlignment="1" quotePrefix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34" xfId="34" applyFont="1" applyFill="1" applyBorder="1" applyAlignment="1">
      <alignment horizontal="left"/>
      <protection/>
    </xf>
    <xf numFmtId="0" fontId="28" fillId="2" borderId="35" xfId="0" applyFont="1" applyFill="1" applyBorder="1" applyAlignment="1">
      <alignment horizontal="center"/>
    </xf>
    <xf numFmtId="0" fontId="28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10" fillId="0" borderId="8" xfId="33" applyFont="1" applyFill="1" applyBorder="1" applyAlignment="1">
      <alignment horizontal="center"/>
      <protection/>
    </xf>
    <xf numFmtId="0" fontId="1" fillId="0" borderId="8" xfId="35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" fillId="0" borderId="8" xfId="34" applyFont="1" applyFill="1" applyBorder="1" applyAlignment="1">
      <alignment horizontal="center"/>
      <protection/>
    </xf>
    <xf numFmtId="0" fontId="1" fillId="0" borderId="24" xfId="34" applyFont="1" applyFill="1" applyBorder="1" applyAlignment="1">
      <alignment horizontal="center"/>
      <protection/>
    </xf>
    <xf numFmtId="192" fontId="21" fillId="0" borderId="0" xfId="18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6" xfId="32" applyBorder="1">
      <alignment/>
      <protection/>
    </xf>
    <xf numFmtId="0" fontId="0" fillId="0" borderId="37" xfId="32" applyBorder="1">
      <alignment/>
      <protection/>
    </xf>
    <xf numFmtId="0" fontId="0" fillId="0" borderId="38" xfId="32" applyBorder="1">
      <alignment/>
      <protection/>
    </xf>
    <xf numFmtId="0" fontId="0" fillId="0" borderId="0" xfId="32">
      <alignment/>
      <protection/>
    </xf>
    <xf numFmtId="0" fontId="0" fillId="0" borderId="39" xfId="32" applyBorder="1">
      <alignment/>
      <protection/>
    </xf>
    <xf numFmtId="0" fontId="0" fillId="0" borderId="0" xfId="32" applyBorder="1">
      <alignment/>
      <protection/>
    </xf>
    <xf numFmtId="0" fontId="0" fillId="0" borderId="40" xfId="32" applyBorder="1">
      <alignment/>
      <protection/>
    </xf>
    <xf numFmtId="0" fontId="32" fillId="0" borderId="0" xfId="32" applyFont="1" applyBorder="1" applyAlignment="1">
      <alignment horizontal="center" vertical="center"/>
      <protection/>
    </xf>
    <xf numFmtId="0" fontId="0" fillId="0" borderId="41" xfId="32" applyBorder="1">
      <alignment/>
      <protection/>
    </xf>
    <xf numFmtId="0" fontId="0" fillId="0" borderId="42" xfId="32" applyBorder="1">
      <alignment/>
      <protection/>
    </xf>
    <xf numFmtId="0" fontId="0" fillId="0" borderId="43" xfId="32" applyBorder="1">
      <alignment/>
      <protection/>
    </xf>
    <xf numFmtId="0" fontId="34" fillId="0" borderId="39" xfId="32" applyFont="1" applyBorder="1" applyAlignment="1">
      <alignment horizontal="center" vertical="center"/>
      <protection/>
    </xf>
    <xf numFmtId="0" fontId="38" fillId="0" borderId="0" xfId="32" applyFont="1" applyBorder="1" applyAlignment="1">
      <alignment horizontal="center" vertical="center"/>
      <protection/>
    </xf>
    <xf numFmtId="0" fontId="38" fillId="0" borderId="40" xfId="32" applyFont="1" applyBorder="1" applyAlignment="1">
      <alignment horizontal="center" vertical="center"/>
      <protection/>
    </xf>
    <xf numFmtId="0" fontId="39" fillId="0" borderId="39" xfId="32" applyFont="1" applyBorder="1" applyAlignment="1">
      <alignment horizontal="center" vertical="center"/>
      <protection/>
    </xf>
    <xf numFmtId="0" fontId="39" fillId="0" borderId="0" xfId="32" applyFont="1" applyBorder="1" applyAlignment="1">
      <alignment horizontal="center" vertical="center"/>
      <protection/>
    </xf>
    <xf numFmtId="0" fontId="39" fillId="0" borderId="40" xfId="32" applyFont="1" applyBorder="1" applyAlignment="1">
      <alignment horizontal="center" vertical="center"/>
      <protection/>
    </xf>
    <xf numFmtId="0" fontId="29" fillId="0" borderId="39" xfId="32" applyFont="1" applyBorder="1" applyAlignment="1">
      <alignment horizontal="center"/>
      <protection/>
    </xf>
    <xf numFmtId="0" fontId="29" fillId="0" borderId="0" xfId="32" applyFont="1" applyBorder="1" applyAlignment="1">
      <alignment horizontal="center"/>
      <protection/>
    </xf>
    <xf numFmtId="0" fontId="29" fillId="0" borderId="40" xfId="32" applyFont="1" applyBorder="1" applyAlignment="1">
      <alignment horizontal="center"/>
      <protection/>
    </xf>
    <xf numFmtId="0" fontId="38" fillId="0" borderId="39" xfId="32" applyFont="1" applyBorder="1" applyAlignment="1">
      <alignment horizontal="center" vertical="center"/>
      <protection/>
    </xf>
    <xf numFmtId="0" fontId="29" fillId="0" borderId="39" xfId="32" applyFont="1" applyBorder="1" applyAlignment="1">
      <alignment horizontal="center" vertical="center"/>
      <protection/>
    </xf>
    <xf numFmtId="0" fontId="29" fillId="0" borderId="0" xfId="32" applyFont="1" applyBorder="1" applyAlignment="1">
      <alignment horizontal="center" vertical="center"/>
      <protection/>
    </xf>
    <xf numFmtId="0" fontId="29" fillId="0" borderId="40" xfId="32" applyFont="1" applyBorder="1" applyAlignment="1">
      <alignment horizontal="center" vertical="center"/>
      <protection/>
    </xf>
    <xf numFmtId="0" fontId="37" fillId="0" borderId="39" xfId="32" applyFont="1" applyBorder="1" applyAlignment="1">
      <alignment horizontal="center" vertical="center"/>
      <protection/>
    </xf>
    <xf numFmtId="0" fontId="37" fillId="0" borderId="0" xfId="32" applyFont="1" applyBorder="1" applyAlignment="1">
      <alignment horizontal="center" vertical="center"/>
      <protection/>
    </xf>
    <xf numFmtId="0" fontId="37" fillId="0" borderId="40" xfId="32" applyFont="1" applyBorder="1" applyAlignment="1">
      <alignment horizontal="center" vertical="center"/>
      <protection/>
    </xf>
    <xf numFmtId="0" fontId="36" fillId="0" borderId="0" xfId="32" applyFont="1" applyAlignment="1">
      <alignment horizontal="left" vertical="center" wrapText="1"/>
      <protection/>
    </xf>
    <xf numFmtId="0" fontId="35" fillId="0" borderId="0" xfId="32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CHART DETAILS" xfId="20"/>
    <cellStyle name="Comma_CHART DETAILS 2" xfId="21"/>
    <cellStyle name="Comma_Sheet1" xfId="22"/>
    <cellStyle name="Comma_TBL1" xfId="23"/>
    <cellStyle name="Comma_TBL2" xfId="24"/>
    <cellStyle name="Comma_TBL3" xfId="25"/>
    <cellStyle name="Comma_TBL4" xfId="26"/>
    <cellStyle name="Comma_TBL5" xfId="27"/>
    <cellStyle name="Comma_TBL6" xfId="28"/>
    <cellStyle name="Comma_TBL7" xfId="29"/>
    <cellStyle name="Comma_TBL8" xfId="30"/>
    <cellStyle name="Comma_TBL9" xfId="31"/>
    <cellStyle name="Normal 2" xfId="32"/>
    <cellStyle name="Normal_Sheet1" xfId="33"/>
    <cellStyle name="Normal_Sheet3" xfId="34"/>
    <cellStyle name="Normal_TBL1" xfId="35"/>
    <cellStyle name="Normal_TBL3" xfId="36"/>
    <cellStyle name="Normal_TBL3&amp;4" xfId="37"/>
    <cellStyle name="Normal_TBL5&amp;6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Imports - December 2014</a:t>
            </a:r>
          </a:p>
        </c:rich>
      </c:tx>
      <c:layout>
        <c:manualLayout>
          <c:xMode val="edge"/>
          <c:yMode val="edge"/>
          <c:x val="0.27375"/>
          <c:y val="0.02925"/>
        </c:manualLayout>
      </c:layout>
      <c:overlay val="0"/>
      <c:spPr>
        <a:noFill/>
        <a:ln w="25400">
          <a:noFill/>
        </a:ln>
      </c:spPr>
    </c:title>
    <c:view3D>
      <c:rotX val="2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08525"/>
          <c:y val="0.31725"/>
          <c:w val="0.61875"/>
          <c:h val="0.4405"/>
        </c:manualLayout>
      </c:layout>
      <c:pie3DChart>
        <c:varyColors val="1"/>
        <c:ser>
          <c:idx val="0"/>
          <c:order val="0"/>
          <c:spPr>
            <a:pattFill prst="horzBri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pattFill prst="pct5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explosion val="6"/>
            <c:spPr>
              <a:pattFill prst="lt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explosion val="12"/>
            <c:spPr>
              <a:pattFill prst="trellis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explosion val="11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phere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ashHorz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nar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explosion val="12"/>
            <c:spPr>
              <a:pattFill prst="dotGri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explosion val="3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5"/>
                  <c:y val="-0.09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675"/>
                  <c:y val="-0.11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975"/>
                  <c:y val="-0.16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3"/>
                  <c:y val="-0.13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0825"/>
                  <c:y val="0.04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84"/>
                  <c:y val="0.1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1"/>
                  <c:y val="0.23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225"/>
                  <c:y val="0.16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1125"/>
                  <c:y val="0.16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5575"/>
                  <c:y val="-0.26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1'!$B$4:$B$13</c:f>
              <c:strCache/>
            </c:strRef>
          </c:cat>
          <c:val>
            <c:numRef>
              <c:f>'chart details 1'!$C$4:$C$13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&amp;C-9-</c:oddHeader>
    </c:headerFooter>
    <c:pageMargins b="1" l="0.75" r="0.75" t="1" header="0.5" footer="0.5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DOMESTIC EXPORTS 
DECEMBER 2014 WITH THE CORRESPONDING MONTH OF 2013</a:t>
            </a:r>
          </a:p>
        </c:rich>
      </c:tx>
      <c:layout>
        <c:manualLayout>
          <c:xMode val="edge"/>
          <c:yMode val="edge"/>
          <c:x val="0.292"/>
          <c:y val="0.025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12"/>
          <c:y val="0.10875"/>
          <c:w val="0.72275"/>
          <c:h val="0.75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5"/>
                  <c:y val="0.08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0.06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4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"/>
                  <c:y val="0.06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325"/>
                  <c:y val="0.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25"/>
                  <c:y val="0.13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275"/>
                  <c:y val="0.12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1'!$G$29:$G$35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3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5"/>
                  <c:y val="0.04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75"/>
                  <c:y val="0.04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0.03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025"/>
                  <c:y val="0.08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575"/>
                  <c:y val="0.06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25"/>
                  <c:y val="0.05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75"/>
                  <c:y val="0.02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1'!$H$29:$H$35</c:f>
              <c:numCache/>
            </c:numRef>
          </c:val>
          <c:shape val="box"/>
        </c:ser>
        <c:shape val="box"/>
        <c:axId val="2149701"/>
        <c:axId val="19347310"/>
        <c:axId val="39908063"/>
      </c:bar3DChart>
      <c:catAx>
        <c:axId val="2149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9347310"/>
        <c:crosses val="autoZero"/>
        <c:auto val="1"/>
        <c:lblOffset val="100"/>
        <c:tickLblSkip val="1"/>
        <c:noMultiLvlLbl val="1"/>
      </c:catAx>
      <c:valAx>
        <c:axId val="1934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701"/>
        <c:crosses val="autoZero"/>
        <c:crossBetween val="between"/>
        <c:dispUnits>
          <c:builtInUnit val="millions"/>
        </c:dispUnits>
      </c:valAx>
      <c:serAx>
        <c:axId val="39908063"/>
        <c:scaling>
          <c:orientation val="minMax"/>
        </c:scaling>
        <c:axPos val="b"/>
        <c:delete val="1"/>
        <c:majorTickMark val="out"/>
        <c:minorTickMark val="none"/>
        <c:tickLblPos val="nextTo"/>
        <c:crossAx val="19347310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875"/>
          <c:y val="0.8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&amp;C-13-</c:oddHeader>
    </c:headerFooter>
    <c:pageMargins b="1" l="0.75" r="0.75" t="1" header="0.5" footer="0.5"/>
    <c:pageSetup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CARICOM IMPORTS 
JANUARY -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DECEMBER 2014 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WITH THE CORRESPONDING MONTHS OF 2013</a:t>
            </a:r>
          </a:p>
        </c:rich>
      </c:tx>
      <c:layout>
        <c:manualLayout>
          <c:xMode val="edge"/>
          <c:yMode val="edge"/>
          <c:x val="0.2385"/>
          <c:y val="0.02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75"/>
          <c:y val="0.10475"/>
          <c:w val="0.76975"/>
          <c:h val="0.7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2'!$C$27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75"/>
                  <c:y val="0.01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5"/>
                  <c:y val="0.04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35"/>
                  <c:y val="0.05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5"/>
                  <c:y val="0.3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2'!$B$29:$B$35</c:f>
              <c:strCache/>
            </c:strRef>
          </c:cat>
          <c:val>
            <c:numRef>
              <c:f>'chart details 2'!$C$29:$C$35</c:f>
              <c:numCache/>
            </c:numRef>
          </c:val>
          <c:shape val="box"/>
        </c:ser>
        <c:ser>
          <c:idx val="1"/>
          <c:order val="1"/>
          <c:tx>
            <c:strRef>
              <c:f>'chart details 2'!$D$27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085"/>
                  <c:y val="-0.15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875"/>
                  <c:y val="0.00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7"/>
                  <c:y val="0.06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35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2'!$B$29:$B$35</c:f>
              <c:strCache/>
            </c:strRef>
          </c:cat>
          <c:val>
            <c:numRef>
              <c:f>'chart details 2'!$D$29:$D$35</c:f>
              <c:numCache/>
            </c:numRef>
          </c:val>
          <c:shape val="box"/>
        </c:ser>
        <c:shape val="box"/>
        <c:axId val="23628248"/>
        <c:axId val="11327641"/>
        <c:axId val="34839906"/>
      </c:bar3DChart>
      <c:catAx>
        <c:axId val="23628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1327641"/>
        <c:crosses val="autoZero"/>
        <c:auto val="1"/>
        <c:lblOffset val="100"/>
        <c:tickLblSkip val="1"/>
        <c:noMultiLvlLbl val="1"/>
      </c:catAx>
      <c:valAx>
        <c:axId val="1132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23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8248"/>
        <c:crosses val="autoZero"/>
        <c:crossBetween val="between"/>
        <c:dispUnits>
          <c:builtInUnit val="millions"/>
        </c:dispUnits>
      </c:valAx>
      <c:serAx>
        <c:axId val="34839906"/>
        <c:scaling>
          <c:orientation val="minMax"/>
        </c:scaling>
        <c:axPos val="b"/>
        <c:delete val="1"/>
        <c:majorTickMark val="out"/>
        <c:minorTickMark val="none"/>
        <c:tickLblPos val="nextTo"/>
        <c:crossAx val="1132764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375"/>
          <c:y val="0.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&amp;C-12-</c:oddHeader>
    </c:headerFooter>
    <c:pageMargins b="1" l="0.75" r="0.75" t="1" header="0.5" footer="0.5"/>
    <c:pageSetup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DOMESTIC EXPORTS 
JANUARY - DECEMBER 2014 WITH THE CORRESPONDING MONTHS OF 2013</a:t>
            </a:r>
          </a:p>
        </c:rich>
      </c:tx>
      <c:layout>
        <c:manualLayout>
          <c:xMode val="edge"/>
          <c:yMode val="edge"/>
          <c:x val="0.2415"/>
          <c:y val="0.025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12"/>
          <c:y val="0.10875"/>
          <c:w val="0.72275"/>
          <c:h val="0.7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2'!$G$27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70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25"/>
                  <c:y val="0.07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18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0.12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05"/>
                  <c:y val="0.0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25"/>
                  <c:y val="0.09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025"/>
                  <c:y val="0.18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2'!$F$29:$F$35</c:f>
              <c:strCache/>
            </c:strRef>
          </c:cat>
          <c:val>
            <c:numRef>
              <c:f>'chart details 2'!$G$29:$G$35</c:f>
              <c:numCache/>
            </c:numRef>
          </c:val>
          <c:shape val="box"/>
        </c:ser>
        <c:ser>
          <c:idx val="1"/>
          <c:order val="1"/>
          <c:tx>
            <c:strRef>
              <c:f>'chart details 2'!$H$27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30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25"/>
                  <c:y val="0.04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25"/>
                  <c:y val="0.06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0.03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25"/>
                  <c:y val="0.03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325"/>
                  <c:y val="0.03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25"/>
                  <c:y val="0.01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25"/>
                  <c:y val="0.0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2'!$F$29:$F$35</c:f>
              <c:strCache/>
            </c:strRef>
          </c:cat>
          <c:val>
            <c:numRef>
              <c:f>'chart details 2'!$H$29:$H$35</c:f>
              <c:numCache/>
            </c:numRef>
          </c:val>
          <c:shape val="box"/>
        </c:ser>
        <c:shape val="box"/>
        <c:axId val="45123699"/>
        <c:axId val="3460108"/>
        <c:axId val="31140973"/>
      </c:bar3DChart>
      <c:catAx>
        <c:axId val="4512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460108"/>
        <c:crosses val="autoZero"/>
        <c:auto val="1"/>
        <c:lblOffset val="100"/>
        <c:tickLblSkip val="1"/>
        <c:noMultiLvlLbl val="1"/>
      </c:catAx>
      <c:valAx>
        <c:axId val="3460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3699"/>
        <c:crosses val="autoZero"/>
        <c:crossBetween val="between"/>
        <c:dispUnits>
          <c:builtInUnit val="millions"/>
        </c:dispUnits>
      </c:valAx>
      <c:serAx>
        <c:axId val="31140973"/>
        <c:scaling>
          <c:orientation val="minMax"/>
        </c:scaling>
        <c:axPos val="b"/>
        <c:delete val="1"/>
        <c:majorTickMark val="out"/>
        <c:minorTickMark val="none"/>
        <c:tickLblPos val="nextTo"/>
        <c:crossAx val="3460108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875"/>
          <c:y val="0.8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&amp;C-13-</c:oddHeader>
    </c:headerFooter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Principal Domestic Exports - December 2014</a:t>
            </a:r>
          </a:p>
        </c:rich>
      </c:tx>
      <c:layout>
        <c:manualLayout>
          <c:xMode val="edge"/>
          <c:yMode val="edge"/>
          <c:x val="0.19975"/>
          <c:y val="0.0295"/>
        </c:manualLayout>
      </c:layout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76"/>
          <c:y val="0.27575"/>
          <c:w val="0.6912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pattFill prst="dash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horzBrick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explosion val="11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explosion val="13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explosion val="11"/>
            <c:spPr>
              <a:pattFill prst="dkHorz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explosion val="9"/>
            <c:spPr>
              <a:pattFill prst="openDmnd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explosion val="7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explosion val="5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explosion val="0"/>
            <c:spPr>
              <a:pattFill prst="weave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explosion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22"/>
                  <c:y val="-0.07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"/>
                  <c:y val="-0.11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475"/>
                  <c:y val="-0.15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625"/>
                  <c:y val="0.1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65"/>
                  <c:y val="0.13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435"/>
                  <c:y val="0.12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645"/>
                  <c:y val="0.16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7"/>
                  <c:y val="0.06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15"/>
                  <c:y val="-0.17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3925"/>
                  <c:y val="-0.1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1'!$F$4:$F$13</c:f>
              <c:strCache/>
            </c:strRef>
          </c:cat>
          <c:val>
            <c:numRef>
              <c:f>'chart details 1'!$G$4:$G$13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Imports 
 January - December 2014</a:t>
            </a:r>
          </a:p>
        </c:rich>
      </c:tx>
      <c:layout>
        <c:manualLayout>
          <c:xMode val="edge"/>
          <c:yMode val="edge"/>
          <c:x val="0.30675"/>
          <c:y val="0.0265"/>
        </c:manualLayout>
      </c:layout>
      <c:overlay val="0"/>
      <c:spPr>
        <a:noFill/>
        <a:ln w="25400">
          <a:noFill/>
        </a:ln>
      </c:spPr>
    </c:title>
    <c:view3D>
      <c:rotX val="2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075"/>
          <c:y val="0.307"/>
          <c:w val="0.61875"/>
          <c:h val="0.4405"/>
        </c:manualLayout>
      </c:layout>
      <c:pie3DChart>
        <c:varyColors val="1"/>
        <c:ser>
          <c:idx val="0"/>
          <c:order val="0"/>
          <c:spPr>
            <a:pattFill prst="horzBrick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pattFill prst="pct5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explosion val="5"/>
            <c:spPr>
              <a:pattFill prst="lt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explosion val="4"/>
            <c:spPr>
              <a:pattFill prst="trellis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explosion val="9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explosion val="10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explosion val="6"/>
            <c:spPr>
              <a:pattFill prst="sphere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explosion val="4"/>
            <c:spPr>
              <a:pattFill prst="dashHorz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explosion val="2"/>
            <c:spPr>
              <a:pattFill prst="narVert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explosion val="0"/>
            <c:spPr>
              <a:pattFill prst="dotGri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explosion val="2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35"/>
                  <c:y val="-0.07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035"/>
                  <c:y val="-0.07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435"/>
                  <c:y val="-0.08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Petroleum,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 Petroleum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
Products and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
Related Materials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
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Book Antiqua"/>
                        <a:ea typeface="Book Antiqua"/>
                        <a:cs typeface="Book Antiqua"/>
                      </a:rPr>
                      <a:t>25%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445"/>
                  <c:y val="-0.09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5375"/>
                  <c:y val="0.03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775"/>
                  <c:y val="0.15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8125"/>
                  <c:y val="0.20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075"/>
                  <c:y val="0.1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02"/>
                  <c:y val="0.15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-0.05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2'!$B$4:$B$13</c:f>
              <c:strCache/>
            </c:strRef>
          </c:cat>
          <c:val>
            <c:numRef>
              <c:f>'chart details 2'!$C$4:$C$13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&amp;C-9-</c:oddHeader>
    </c:headerFooter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Principal Domestic Exports 
January - December 2014</a:t>
            </a:r>
          </a:p>
        </c:rich>
      </c:tx>
      <c:layout>
        <c:manualLayout>
          <c:xMode val="edge"/>
          <c:yMode val="edge"/>
          <c:x val="0.28625"/>
          <c:y val="0.0295"/>
        </c:manualLayout>
      </c:layout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0775"/>
          <c:y val="0.30525"/>
          <c:w val="0.6912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  <c:spPr>
              <a:pattFill prst="dash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horzBrick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explosion val="5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explosion val="9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Horz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openDmnd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weave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explosion val="4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275"/>
                  <c:y val="-0.06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575"/>
                  <c:y val="-0.09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15"/>
                  <c:y val="-0.03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14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35"/>
                  <c:y val="0.23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6525"/>
                  <c:y val="0.15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525"/>
                  <c:y val="0.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2625"/>
                  <c:y val="0.12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1925"/>
                  <c:y val="0.02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435"/>
                  <c:y val="-0.12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2'!$F$4:$F$13</c:f>
              <c:strCache/>
            </c:strRef>
          </c:cat>
          <c:val>
            <c:numRef>
              <c:f>'chart details 2'!$G$4:$G$13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 MAJOR TRADING PARTNERS - IMPORTS 
DECEMBER WITH THE CORRESPONDING MONTH OF 2013</a:t>
            </a:r>
          </a:p>
        </c:rich>
      </c:tx>
      <c:layout>
        <c:manualLayout>
          <c:xMode val="edge"/>
          <c:yMode val="edge"/>
          <c:x val="0.2635"/>
          <c:y val="0.026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4125"/>
          <c:w val="0.76875"/>
          <c:h val="0.72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1'!$C$16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25"/>
                  <c:y val="0.04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25"/>
                  <c:y val="0.06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3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"/>
                  <c:y val="0.08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"/>
                  <c:y val="0.16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6"/>
                  <c:y val="0.1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1'!$C$18:$C$24</c:f>
              <c:numCache/>
            </c:numRef>
          </c:val>
          <c:shape val="box"/>
        </c:ser>
        <c:ser>
          <c:idx val="1"/>
          <c:order val="1"/>
          <c:tx>
            <c:strRef>
              <c:f>'chart details 1'!$D$16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25"/>
                  <c:y val="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75"/>
                  <c:y val="0.01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"/>
                  <c:y val="0.01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825"/>
                  <c:y val="0.00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"/>
                  <c:y val="0.10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725"/>
                  <c:y val="0.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75"/>
                  <c:y val="0.03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1'!$D$18:$D$24</c:f>
              <c:numCache/>
            </c:numRef>
          </c:val>
          <c:shape val="box"/>
        </c:ser>
        <c:shape val="box"/>
        <c:axId val="58907806"/>
        <c:axId val="60408207"/>
        <c:axId val="6802952"/>
      </c:bar3DChart>
      <c:catAx>
        <c:axId val="5890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9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0408207"/>
        <c:crosses val="autoZero"/>
        <c:auto val="1"/>
        <c:lblOffset val="100"/>
        <c:tickLblSkip val="1"/>
        <c:noMultiLvlLbl val="1"/>
      </c:catAx>
      <c:valAx>
        <c:axId val="60408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0525"/>
              <c:y val="0.33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07806"/>
        <c:crosses val="autoZero"/>
        <c:crossBetween val="between"/>
        <c:dispUnits>
          <c:builtInUnit val="millions"/>
        </c:dispUnits>
      </c:valAx>
      <c:serAx>
        <c:axId val="6802952"/>
        <c:scaling>
          <c:orientation val="minMax"/>
        </c:scaling>
        <c:axPos val="b"/>
        <c:delete val="1"/>
        <c:majorTickMark val="out"/>
        <c:minorTickMark val="none"/>
        <c:tickLblPos val="nextTo"/>
        <c:crossAx val="60408207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15"/>
          <c:y val="0.8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&amp;C-10-</c:oddHeader>
    </c:headerFooter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MAJOR TRADING PARTNERS  - DOMESTIC EXPORTS  
DECEMBER WITH THE CORRESPONDING MONTH OF 2013</a:t>
            </a:r>
          </a:p>
        </c:rich>
      </c:tx>
      <c:layout>
        <c:manualLayout>
          <c:xMode val="edge"/>
          <c:yMode val="edge"/>
          <c:x val="0.26475"/>
          <c:y val="0.027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95"/>
          <c:y val="0.154"/>
          <c:w val="0.7965"/>
          <c:h val="0.6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1'!$G$16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4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"/>
                  <c:y val="0.04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25"/>
                  <c:y val="0.06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25"/>
                  <c:y val="0.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75"/>
                  <c:y val="0.05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0.06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4"/>
                  <c:y val="0.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25"/>
                  <c:y val="0.30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1'!$G$18:$G$24</c:f>
              <c:numCache/>
            </c:numRef>
          </c:val>
          <c:shape val="box"/>
        </c:ser>
        <c:ser>
          <c:idx val="1"/>
          <c:order val="1"/>
          <c:tx>
            <c:strRef>
              <c:f>'chart details 1'!$H$16</c:f>
              <c:strCache>
                <c:ptCount val="1"/>
                <c:pt idx="0">
                  <c:v>2013</c:v>
                </c:pt>
              </c:strCache>
            </c:strRef>
          </c:tx>
          <c:spPr>
            <a:pattFill prst="shingle">
              <a:fgClr>
                <a:srgbClr val="FFCC99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5"/>
                  <c:y val="0.00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25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25"/>
                  <c:y val="0.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4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075"/>
                  <c:y val="0.06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2"/>
                  <c:y val="0.07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1'!$H$18:$H$24</c:f>
              <c:numCache/>
            </c:numRef>
          </c:val>
          <c:shape val="box"/>
        </c:ser>
        <c:shape val="box"/>
        <c:axId val="61226569"/>
        <c:axId val="14168210"/>
        <c:axId val="60405027"/>
      </c:bar3DChart>
      <c:catAx>
        <c:axId val="6122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8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4168210"/>
        <c:crosses val="autoZero"/>
        <c:auto val="1"/>
        <c:lblOffset val="100"/>
        <c:tickLblSkip val="1"/>
        <c:noMultiLvlLbl val="1"/>
      </c:catAx>
      <c:valAx>
        <c:axId val="1416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385"/>
              <c:y val="0.3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26569"/>
        <c:crosses val="autoZero"/>
        <c:crossBetween val="between"/>
        <c:dispUnits>
          <c:builtInUnit val="millions"/>
        </c:dispUnits>
      </c:valAx>
      <c:serAx>
        <c:axId val="60405027"/>
        <c:scaling>
          <c:orientation val="minMax"/>
        </c:scaling>
        <c:axPos val="b"/>
        <c:delete val="1"/>
        <c:majorTickMark val="out"/>
        <c:minorTickMark val="none"/>
        <c:tickLblPos val="nextTo"/>
        <c:crossAx val="14168210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425"/>
          <c:y val="0.8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&amp;C-11-</c:oddHeader>
    </c:headerFooter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 MAJOR TRADING PARTNERS - IMPORTS 
JANUARY - DECEMBER 2014  WITH THE CORRESPONDING MONTHS OF 2013</a:t>
            </a:r>
          </a:p>
        </c:rich>
      </c:tx>
      <c:layout>
        <c:manualLayout>
          <c:xMode val="edge"/>
          <c:yMode val="edge"/>
          <c:x val="0.17175"/>
          <c:y val="0.04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4125"/>
          <c:w val="0.76875"/>
          <c:h val="0.7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2'!$C$16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25"/>
                  <c:y val="0.06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25"/>
                  <c:y val="0.04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"/>
                  <c:y val="0.0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0.06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9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925"/>
                  <c:y val="0.08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2'!$B$18:$B$23</c:f>
              <c:strCache/>
            </c:strRef>
          </c:cat>
          <c:val>
            <c:numRef>
              <c:f>'chart details 2'!$C$18:$C$23</c:f>
              <c:numCache/>
            </c:numRef>
          </c:val>
          <c:shape val="box"/>
        </c:ser>
        <c:ser>
          <c:idx val="1"/>
          <c:order val="1"/>
          <c:tx>
            <c:strRef>
              <c:f>'chart details 2'!$D$16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37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25"/>
                  <c:y val="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25"/>
                  <c:y val="0.07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2"/>
                  <c:y val="0.00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2'!$B$18:$B$23</c:f>
              <c:strCache/>
            </c:strRef>
          </c:cat>
          <c:val>
            <c:numRef>
              <c:f>'chart details 2'!$D$18:$D$23</c:f>
              <c:numCache/>
            </c:numRef>
          </c:val>
          <c:shape val="box"/>
        </c:ser>
        <c:shape val="box"/>
        <c:axId val="6774332"/>
        <c:axId val="60968989"/>
        <c:axId val="11849990"/>
      </c:bar3DChart>
      <c:catAx>
        <c:axId val="67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9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0968989"/>
        <c:crosses val="autoZero"/>
        <c:auto val="1"/>
        <c:lblOffset val="100"/>
        <c:tickLblSkip val="1"/>
        <c:noMultiLvlLbl val="1"/>
      </c:catAx>
      <c:valAx>
        <c:axId val="60968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75"/>
              <c:y val="0.34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4332"/>
        <c:crosses val="autoZero"/>
        <c:crossBetween val="between"/>
        <c:dispUnits>
          <c:builtInUnit val="millions"/>
        </c:dispUnits>
      </c:valAx>
      <c:serAx>
        <c:axId val="11849990"/>
        <c:scaling>
          <c:orientation val="minMax"/>
        </c:scaling>
        <c:axPos val="b"/>
        <c:delete val="1"/>
        <c:majorTickMark val="out"/>
        <c:minorTickMark val="none"/>
        <c:tickLblPos val="nextTo"/>
        <c:crossAx val="60968989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15"/>
          <c:y val="0.8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&amp;C-10-</c:oddHeader>
    </c:headerFooter>
    <c:pageMargins b="1" l="0.75" r="0.75" t="1" header="0.5" footer="0.5"/>
    <c:pageSetup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MAJOR TRADING PARTNERS  - DOMESTIC EXPORTS  
JANUARY - DECEMBER 2014 WITH THE CORRESPONDING MONTHS OF 2013</a:t>
            </a:r>
          </a:p>
        </c:rich>
      </c:tx>
      <c:layout>
        <c:manualLayout>
          <c:xMode val="edge"/>
          <c:yMode val="edge"/>
          <c:x val="0.19975"/>
          <c:y val="0.027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8025"/>
          <c:y val="0.154"/>
          <c:w val="0.7965"/>
          <c:h val="0.6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2'!$G$16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4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75"/>
                  <c:y val="0.06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075"/>
                  <c:y val="0.08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5"/>
                  <c:y val="0.05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075"/>
                  <c:y val="0.07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"/>
                  <c:y val="0.16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25"/>
                  <c:y val="0.0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7"/>
                  <c:y val="0.08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2'!$F$18:$F$24</c:f>
              <c:strCache/>
            </c:strRef>
          </c:cat>
          <c:val>
            <c:numRef>
              <c:f>'chart details 2'!$G$18:$G$24</c:f>
              <c:numCache/>
            </c:numRef>
          </c:val>
          <c:shape val="box"/>
        </c:ser>
        <c:ser>
          <c:idx val="1"/>
          <c:order val="1"/>
          <c:tx>
            <c:strRef>
              <c:f>'chart details 2'!$H$16</c:f>
              <c:strCache>
                <c:ptCount val="1"/>
                <c:pt idx="0">
                  <c:v>2013</c:v>
                </c:pt>
              </c:strCache>
            </c:strRef>
          </c:tx>
          <c:spPr>
            <a:pattFill prst="shingle">
              <a:fgClr>
                <a:srgbClr val="FFCC99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8"/>
                  <c:y val="-0.00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225"/>
                  <c:y val="0.03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"/>
                  <c:y val="0.01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5"/>
                  <c:y val="0.03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5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25"/>
                  <c:y val="0.04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85"/>
                  <c:y val="0.11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2'!$F$18:$F$24</c:f>
              <c:strCache/>
            </c:strRef>
          </c:cat>
          <c:val>
            <c:numRef>
              <c:f>'chart details 2'!$H$18:$H$24</c:f>
              <c:numCache/>
            </c:numRef>
          </c:val>
          <c:shape val="box"/>
        </c:ser>
        <c:shape val="box"/>
        <c:axId val="39541047"/>
        <c:axId val="20325104"/>
        <c:axId val="48708209"/>
      </c:bar3DChart>
      <c:catAx>
        <c:axId val="3954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8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20325104"/>
        <c:crosses val="autoZero"/>
        <c:auto val="1"/>
        <c:lblOffset val="100"/>
        <c:tickLblSkip val="1"/>
        <c:noMultiLvlLbl val="1"/>
      </c:catAx>
      <c:valAx>
        <c:axId val="2032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385"/>
              <c:y val="0.3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1047"/>
        <c:crosses val="autoZero"/>
        <c:crossBetween val="between"/>
        <c:dispUnits>
          <c:builtInUnit val="millions"/>
        </c:dispUnits>
      </c:valAx>
      <c:serAx>
        <c:axId val="48708209"/>
        <c:scaling>
          <c:orientation val="minMax"/>
        </c:scaling>
        <c:axPos val="b"/>
        <c:delete val="1"/>
        <c:majorTickMark val="out"/>
        <c:minorTickMark val="none"/>
        <c:tickLblPos val="nextTo"/>
        <c:crossAx val="2032510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425"/>
          <c:y val="0.8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&amp;C-11-</c:oddHeader>
    </c:headerFooter>
    <c:pageMargins b="1" l="0.75" r="0.7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IMPORTS 
DECEMBER 2014 WITH THE CORRESPONDING MONTH OF 2013</a:t>
            </a:r>
          </a:p>
        </c:rich>
      </c:tx>
      <c:layout>
        <c:manualLayout>
          <c:xMode val="edge"/>
          <c:yMode val="edge"/>
          <c:x val="0.2715"/>
          <c:y val="0.02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75"/>
          <c:y val="0.10475"/>
          <c:w val="0.766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"/>
                  <c:y val="0.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25"/>
                  <c:y val="0.01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"/>
                  <c:y val="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825"/>
                  <c:y val="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7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75"/>
                  <c:y val="0.00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1'!$C$29:$C$35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475"/>
                  <c:y val="0.00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825"/>
                  <c:y val="0.01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5"/>
                  <c:y val="0.00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0.04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5"/>
                  <c:y val="0.06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25"/>
                  <c:y val="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1'!$D$29:$D$35</c:f>
              <c:numCache/>
            </c:numRef>
          </c:val>
          <c:shape val="box"/>
        </c:ser>
        <c:shape val="box"/>
        <c:axId val="35720698"/>
        <c:axId val="53050827"/>
        <c:axId val="7695396"/>
      </c:bar3DChart>
      <c:catAx>
        <c:axId val="3572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3050827"/>
        <c:crosses val="autoZero"/>
        <c:auto val="1"/>
        <c:lblOffset val="100"/>
        <c:tickLblSkip val="1"/>
        <c:noMultiLvlLbl val="1"/>
      </c:catAx>
      <c:valAx>
        <c:axId val="5305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23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0698"/>
        <c:crosses val="autoZero"/>
        <c:crossBetween val="between"/>
        <c:dispUnits>
          <c:builtInUnit val="millions"/>
        </c:dispUnits>
      </c:valAx>
      <c:serAx>
        <c:axId val="7695396"/>
        <c:scaling>
          <c:orientation val="minMax"/>
        </c:scaling>
        <c:axPos val="b"/>
        <c:delete val="1"/>
        <c:majorTickMark val="out"/>
        <c:minorTickMark val="none"/>
        <c:tickLblPos val="nextTo"/>
        <c:crossAx val="53050827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375"/>
          <c:y val="0.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69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&amp;C-12-</c:oddHeader>
    </c:headerFooter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161925</xdr:colOff>
          <xdr:row>2</xdr:row>
          <xdr:rowOff>19050</xdr:rowOff>
        </xdr:from>
        <xdr:to>
          <xdr:col>8</xdr:col>
          <xdr:colOff>476250</xdr:colOff>
          <xdr:row>7</xdr:row>
          <xdr:rowOff>104775</xdr:rowOff>
        </xdr:to>
        <xdr:sp macro="" textlink="">
          <xdr:nvSpPr>
            <xdr:cNvPr id="692225" name="Object 1" hidden="1">
              <a:extLst xmlns:a="http://schemas.openxmlformats.org/drawingml/2006/main">
                <a:ext uri="{63B3BB69-23CF-44E3-9099-C40C66FF867C}">
                  <a14:compatExt spid="_x0000_s6922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171450</xdr:colOff>
      <xdr:row>17</xdr:row>
      <xdr:rowOff>133350</xdr:rowOff>
    </xdr:from>
    <xdr:to>
      <xdr:col>8</xdr:col>
      <xdr:colOff>447675</xdr:colOff>
      <xdr:row>22</xdr:row>
      <xdr:rowOff>85725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000250" y="3790950"/>
          <a:ext cx="3324225" cy="7620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029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DECEMBER 2014</a:t>
          </a:r>
        </a:p>
      </xdr:txBody>
    </xdr:sp>
    <xdr:clientData/>
  </xdr:twoCellAnchor>
  <xdr:twoCellAnchor editAs="oneCell">
    <xdr:from>
      <xdr:col>1</xdr:col>
      <xdr:colOff>190500</xdr:colOff>
      <xdr:row>24</xdr:row>
      <xdr:rowOff>9525</xdr:rowOff>
    </xdr:from>
    <xdr:to>
      <xdr:col>10</xdr:col>
      <xdr:colOff>542925</xdr:colOff>
      <xdr:row>49</xdr:row>
      <xdr:rowOff>123825</xdr:rowOff>
    </xdr:to>
    <xdr:pic>
      <xdr:nvPicPr>
        <xdr:cNvPr id="692241" name="Picture 3" descr="http://1.bp.blogspot.com/-O8plRS0n0BU/TZExpg75cHI/AAAAAAAADeM/h-OEQ5M-zQ0/s1600/Kral+container+shi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0100" y="4800600"/>
          <a:ext cx="5838825" cy="416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114300</xdr:colOff>
      <xdr:row>29</xdr:row>
      <xdr:rowOff>47625</xdr:rowOff>
    </xdr:to>
    <xdr:graphicFrame macro="">
      <xdr:nvGraphicFramePr>
        <xdr:cNvPr id="1147" name="Chart 1"/>
        <xdr:cNvGraphicFramePr/>
      </xdr:nvGraphicFramePr>
      <xdr:xfrm>
        <a:off x="0" y="180975"/>
        <a:ext cx="6819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0</xdr:rowOff>
    </xdr:from>
    <xdr:to>
      <xdr:col>11</xdr:col>
      <xdr:colOff>123825</xdr:colOff>
      <xdr:row>57</xdr:row>
      <xdr:rowOff>152400</xdr:rowOff>
    </xdr:to>
    <xdr:graphicFrame macro="">
      <xdr:nvGraphicFramePr>
        <xdr:cNvPr id="1148" name="Chart 2"/>
        <xdr:cNvGraphicFramePr/>
      </xdr:nvGraphicFramePr>
      <xdr:xfrm>
        <a:off x="9525" y="4857750"/>
        <a:ext cx="6819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142875</xdr:colOff>
      <xdr:row>28</xdr:row>
      <xdr:rowOff>28575</xdr:rowOff>
    </xdr:to>
    <xdr:graphicFrame macro="">
      <xdr:nvGraphicFramePr>
        <xdr:cNvPr id="10363" name="Chart 1"/>
        <xdr:cNvGraphicFramePr/>
      </xdr:nvGraphicFramePr>
      <xdr:xfrm>
        <a:off x="28575" y="0"/>
        <a:ext cx="6819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38100</xdr:rowOff>
    </xdr:from>
    <xdr:to>
      <xdr:col>11</xdr:col>
      <xdr:colOff>123825</xdr:colOff>
      <xdr:row>58</xdr:row>
      <xdr:rowOff>28575</xdr:rowOff>
    </xdr:to>
    <xdr:graphicFrame macro="">
      <xdr:nvGraphicFramePr>
        <xdr:cNvPr id="10364" name="Chart 2"/>
        <xdr:cNvGraphicFramePr/>
      </xdr:nvGraphicFramePr>
      <xdr:xfrm>
        <a:off x="9525" y="4895850"/>
        <a:ext cx="6819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9525</xdr:colOff>
      <xdr:row>40</xdr:row>
      <xdr:rowOff>9525</xdr:rowOff>
    </xdr:to>
    <xdr:graphicFrame macro="">
      <xdr:nvGraphicFramePr>
        <xdr:cNvPr id="4219" name="Chart 1"/>
        <xdr:cNvGraphicFramePr/>
      </xdr:nvGraphicFramePr>
      <xdr:xfrm>
        <a:off x="9525" y="9525"/>
        <a:ext cx="9144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142875</xdr:rowOff>
    </xdr:from>
    <xdr:to>
      <xdr:col>15</xdr:col>
      <xdr:colOff>28575</xdr:colOff>
      <xdr:row>80</xdr:row>
      <xdr:rowOff>9525</xdr:rowOff>
    </xdr:to>
    <xdr:graphicFrame macro="">
      <xdr:nvGraphicFramePr>
        <xdr:cNvPr id="4220" name="Chart 2"/>
        <xdr:cNvGraphicFramePr/>
      </xdr:nvGraphicFramePr>
      <xdr:xfrm>
        <a:off x="0" y="6781800"/>
        <a:ext cx="917257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15</xdr:col>
      <xdr:colOff>114300</xdr:colOff>
      <xdr:row>40</xdr:row>
      <xdr:rowOff>9525</xdr:rowOff>
    </xdr:to>
    <xdr:graphicFrame macro="">
      <xdr:nvGraphicFramePr>
        <xdr:cNvPr id="13435" name="Chart 1"/>
        <xdr:cNvGraphicFramePr/>
      </xdr:nvGraphicFramePr>
      <xdr:xfrm>
        <a:off x="114300" y="9525"/>
        <a:ext cx="9144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41</xdr:row>
      <xdr:rowOff>95250</xdr:rowOff>
    </xdr:from>
    <xdr:to>
      <xdr:col>15</xdr:col>
      <xdr:colOff>47625</xdr:colOff>
      <xdr:row>79</xdr:row>
      <xdr:rowOff>123825</xdr:rowOff>
    </xdr:to>
    <xdr:graphicFrame macro="">
      <xdr:nvGraphicFramePr>
        <xdr:cNvPr id="13436" name="Chart 2"/>
        <xdr:cNvGraphicFramePr/>
      </xdr:nvGraphicFramePr>
      <xdr:xfrm>
        <a:off x="19050" y="6734175"/>
        <a:ext cx="917257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17</xdr:col>
      <xdr:colOff>28575</xdr:colOff>
      <xdr:row>50</xdr:row>
      <xdr:rowOff>0</xdr:rowOff>
    </xdr:to>
    <xdr:graphicFrame macro="">
      <xdr:nvGraphicFramePr>
        <xdr:cNvPr id="7291" name="Chart 1"/>
        <xdr:cNvGraphicFramePr/>
      </xdr:nvGraphicFramePr>
      <xdr:xfrm>
        <a:off x="0" y="9525"/>
        <a:ext cx="103917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51</xdr:row>
      <xdr:rowOff>133350</xdr:rowOff>
    </xdr:from>
    <xdr:to>
      <xdr:col>17</xdr:col>
      <xdr:colOff>66675</xdr:colOff>
      <xdr:row>100</xdr:row>
      <xdr:rowOff>0</xdr:rowOff>
    </xdr:to>
    <xdr:graphicFrame macro="">
      <xdr:nvGraphicFramePr>
        <xdr:cNvPr id="7292" name="Chart 2"/>
        <xdr:cNvGraphicFramePr/>
      </xdr:nvGraphicFramePr>
      <xdr:xfrm>
        <a:off x="57150" y="8391525"/>
        <a:ext cx="10372725" cy="780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17</xdr:col>
      <xdr:colOff>28575</xdr:colOff>
      <xdr:row>50</xdr:row>
      <xdr:rowOff>0</xdr:rowOff>
    </xdr:to>
    <xdr:graphicFrame macro="">
      <xdr:nvGraphicFramePr>
        <xdr:cNvPr id="16507" name="Chart 1"/>
        <xdr:cNvGraphicFramePr/>
      </xdr:nvGraphicFramePr>
      <xdr:xfrm>
        <a:off x="0" y="9525"/>
        <a:ext cx="103917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104775</xdr:rowOff>
    </xdr:from>
    <xdr:to>
      <xdr:col>17</xdr:col>
      <xdr:colOff>9525</xdr:colOff>
      <xdr:row>99</xdr:row>
      <xdr:rowOff>133350</xdr:rowOff>
    </xdr:to>
    <xdr:graphicFrame macro="">
      <xdr:nvGraphicFramePr>
        <xdr:cNvPr id="16508" name="Chart 2"/>
        <xdr:cNvGraphicFramePr/>
      </xdr:nvGraphicFramePr>
      <xdr:xfrm>
        <a:off x="0" y="8362950"/>
        <a:ext cx="10372725" cy="780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abSelected="1" view="pageBreakPreview" zoomScaleSheetLayoutView="100" workbookViewId="0" topLeftCell="A14">
      <selection activeCell="Q15" sqref="Q15"/>
    </sheetView>
  </sheetViews>
  <sheetFormatPr defaultColWidth="9.140625" defaultRowHeight="12.75"/>
  <cols>
    <col min="1" max="11" width="9.140625" style="340" customWidth="1"/>
    <col min="12" max="12" width="10.57421875" style="340" customWidth="1"/>
    <col min="13" max="16384" width="9.140625" style="340" customWidth="1"/>
  </cols>
  <sheetData>
    <row r="1" spans="1:12" ht="13.5" thickTop="1">
      <c r="A1" s="337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1:12" ht="12.75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3"/>
    </row>
    <row r="3" spans="1:12" ht="12.75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3"/>
    </row>
    <row r="4" spans="1:12" ht="12.75">
      <c r="A4" s="341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3"/>
    </row>
    <row r="5" spans="1:12" ht="12.75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3"/>
    </row>
    <row r="6" spans="1:12" ht="12.75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3"/>
    </row>
    <row r="7" spans="1:12" ht="12.75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3"/>
    </row>
    <row r="8" spans="1:12" ht="12.75">
      <c r="A8" s="341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3"/>
    </row>
    <row r="9" spans="1:12" ht="12.75">
      <c r="A9" s="341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3"/>
    </row>
    <row r="10" spans="1:12" ht="23.25">
      <c r="A10" s="358" t="s">
        <v>170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60"/>
    </row>
    <row r="11" spans="1:12" ht="20.25">
      <c r="A11" s="358" t="s">
        <v>171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60"/>
    </row>
    <row r="12" spans="1:12" ht="20.25">
      <c r="A12" s="358" t="s">
        <v>172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60"/>
    </row>
    <row r="13" spans="1:12" ht="20.25">
      <c r="A13" s="358" t="s">
        <v>173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60"/>
    </row>
    <row r="14" spans="1:12" ht="15">
      <c r="A14" s="341"/>
      <c r="B14" s="344"/>
      <c r="C14" s="342"/>
      <c r="D14" s="342"/>
      <c r="E14" s="342"/>
      <c r="F14" s="342"/>
      <c r="G14" s="342"/>
      <c r="H14" s="342"/>
      <c r="I14" s="342"/>
      <c r="J14" s="342"/>
      <c r="K14" s="342"/>
      <c r="L14" s="343"/>
    </row>
    <row r="15" spans="1:12" ht="15">
      <c r="A15" s="341"/>
      <c r="B15" s="344"/>
      <c r="C15" s="342"/>
      <c r="D15" s="342"/>
      <c r="E15" s="342"/>
      <c r="F15" s="342"/>
      <c r="G15" s="342"/>
      <c r="H15" s="342"/>
      <c r="I15" s="342"/>
      <c r="J15" s="342"/>
      <c r="K15" s="342"/>
      <c r="L15" s="343"/>
    </row>
    <row r="16" spans="1:12" ht="45.75">
      <c r="A16" s="361" t="s">
        <v>174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3"/>
    </row>
    <row r="17" spans="1:12" ht="12.75">
      <c r="A17" s="341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3"/>
    </row>
    <row r="18" spans="1:12" ht="12.75">
      <c r="A18" s="341"/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3"/>
    </row>
    <row r="19" spans="1:12" ht="12.75">
      <c r="A19" s="341"/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3"/>
    </row>
    <row r="20" spans="1:12" ht="12.75">
      <c r="A20" s="341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3"/>
    </row>
    <row r="21" spans="1:12" ht="12.75">
      <c r="A21" s="341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3"/>
    </row>
    <row r="22" spans="1:12" ht="12.75">
      <c r="A22" s="341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3"/>
    </row>
    <row r="23" spans="1:12" ht="12.75">
      <c r="A23" s="341"/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3"/>
    </row>
    <row r="24" spans="1:12" ht="12.75">
      <c r="A24" s="341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3"/>
    </row>
    <row r="25" spans="1:12" ht="12.75">
      <c r="A25" s="341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3"/>
    </row>
    <row r="26" spans="1:12" ht="12.7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3"/>
    </row>
    <row r="27" spans="1:12" ht="12.75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3"/>
    </row>
    <row r="28" spans="1:12" ht="12.75">
      <c r="A28" s="341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3"/>
    </row>
    <row r="29" spans="1:12" ht="12.75">
      <c r="A29" s="341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3"/>
    </row>
    <row r="30" spans="1:12" ht="12.75">
      <c r="A30" s="341"/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3"/>
    </row>
    <row r="31" spans="1:12" ht="12.75">
      <c r="A31" s="341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3"/>
    </row>
    <row r="32" spans="1:12" ht="12.75">
      <c r="A32" s="341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3"/>
    </row>
    <row r="33" spans="1:12" ht="12.75">
      <c r="A33" s="341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3"/>
    </row>
    <row r="34" spans="1:12" ht="12.75">
      <c r="A34" s="341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3"/>
    </row>
    <row r="35" spans="1:12" ht="12.75">
      <c r="A35" s="341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3"/>
    </row>
    <row r="36" spans="1:12" ht="12.75">
      <c r="A36" s="341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3"/>
    </row>
    <row r="37" spans="1:12" ht="12.75">
      <c r="A37" s="341"/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3"/>
    </row>
    <row r="38" spans="1:12" ht="12.75">
      <c r="A38" s="341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3"/>
    </row>
    <row r="39" spans="1:12" ht="12.75">
      <c r="A39" s="341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3"/>
    </row>
    <row r="40" spans="1:12" ht="12.75">
      <c r="A40" s="341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3"/>
    </row>
    <row r="41" spans="1:12" ht="12.75">
      <c r="A41" s="341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3"/>
    </row>
    <row r="42" spans="1:12" ht="12.75">
      <c r="A42" s="341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3"/>
    </row>
    <row r="43" spans="1:12" ht="12.75">
      <c r="A43" s="341"/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3"/>
    </row>
    <row r="44" spans="1:12" ht="12.75">
      <c r="A44" s="341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3"/>
    </row>
    <row r="45" spans="1:12" ht="12.75">
      <c r="A45" s="341"/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3"/>
    </row>
    <row r="46" spans="1:12" ht="12.75">
      <c r="A46" s="341"/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3"/>
    </row>
    <row r="47" spans="1:12" ht="12.75">
      <c r="A47" s="341"/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3"/>
    </row>
    <row r="48" spans="1:12" ht="12.75">
      <c r="A48" s="341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3"/>
    </row>
    <row r="49" spans="1:12" ht="12.75">
      <c r="A49" s="341"/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3"/>
    </row>
    <row r="50" spans="1:12" ht="12.75">
      <c r="A50" s="341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3"/>
    </row>
    <row r="51" spans="1:12" ht="12.75">
      <c r="A51" s="341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3"/>
    </row>
    <row r="52" spans="1:12" ht="12.75">
      <c r="A52" s="341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3"/>
    </row>
    <row r="53" spans="1:12" ht="23.25">
      <c r="A53" s="357" t="s">
        <v>445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50"/>
    </row>
    <row r="54" spans="1:12" ht="20.25">
      <c r="A54" s="348" t="s">
        <v>444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50"/>
    </row>
    <row r="55" spans="1:12" ht="20.25">
      <c r="A55" s="351" t="s">
        <v>175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3"/>
    </row>
    <row r="56" spans="1:12" ht="20.25">
      <c r="A56" s="354" t="s">
        <v>176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6"/>
    </row>
    <row r="57" spans="1:12" ht="20.25">
      <c r="A57" s="357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50"/>
    </row>
    <row r="58" spans="1:12" ht="13.5" thickBot="1">
      <c r="A58" s="345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7"/>
    </row>
    <row r="59" ht="13.5" thickTop="1"/>
  </sheetData>
  <mergeCells count="10">
    <mergeCell ref="A54:L54"/>
    <mergeCell ref="A55:L55"/>
    <mergeCell ref="A56:L56"/>
    <mergeCell ref="A57:L57"/>
    <mergeCell ref="A10:L10"/>
    <mergeCell ref="A11:L11"/>
    <mergeCell ref="A12:L12"/>
    <mergeCell ref="A13:L13"/>
    <mergeCell ref="A16:L16"/>
    <mergeCell ref="A53:L53"/>
  </mergeCells>
  <printOptions/>
  <pageMargins left="0.7" right="0.7" top="0.75" bottom="0.75" header="0.3" footer="0.3"/>
  <pageSetup horizontalDpi="600" verticalDpi="600" orientation="portrait" paperSize="9" scale="75" r:id="rId4"/>
  <drawing r:id="rId3"/>
  <legacyDrawing r:id="rId2"/>
  <oleObjects>
    <mc:AlternateContent xmlns:mc="http://schemas.openxmlformats.org/markup-compatibility/2006">
      <mc:Choice Requires="x14">
        <oleObject progId="MSPhotoEd.3" shapeId="692225" r:id="rId1">
          <objectPr r:id="rId5">
            <anchor>
              <from>
                <xdr:col>3</xdr:col>
                <xdr:colOff>161925</xdr:colOff>
                <xdr:row>2</xdr:row>
                <xdr:rowOff>19050</xdr:rowOff>
              </from>
              <to>
                <xdr:col>8</xdr:col>
                <xdr:colOff>476250</xdr:colOff>
                <xdr:row>7</xdr:row>
                <xdr:rowOff>104775</xdr:rowOff>
              </to>
            </anchor>
          </objectPr>
        </oleObject>
      </mc:Choice>
      <mc:Fallback>
        <oleObject progId="MSPhotoEd.3" shapeId="692225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"/>
  <sheetViews>
    <sheetView workbookViewId="0" topLeftCell="A22">
      <selection activeCell="D56" sqref="D56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38.421875" style="5" customWidth="1"/>
    <col min="4" max="4" width="14.8515625" style="5" customWidth="1"/>
    <col min="5" max="5" width="12.57421875" style="5" customWidth="1"/>
    <col min="6" max="7" width="8.421875" style="5" customWidth="1"/>
    <col min="8" max="8" width="11.28125" style="5" bestFit="1" customWidth="1"/>
    <col min="9" max="9" width="16.140625" style="5" bestFit="1" customWidth="1"/>
    <col min="10" max="10" width="7.28125" style="81" bestFit="1" customWidth="1"/>
    <col min="11" max="11" width="34.7109375" style="5" bestFit="1" customWidth="1"/>
    <col min="12" max="13" width="9.00390625" style="5" bestFit="1" customWidth="1"/>
    <col min="14" max="16384" width="9.140625" style="5" customWidth="1"/>
  </cols>
  <sheetData>
    <row r="1" spans="1:25" ht="15">
      <c r="A1" s="367" t="s">
        <v>152</v>
      </c>
      <c r="B1" s="367"/>
      <c r="C1" s="367"/>
      <c r="D1" s="367"/>
      <c r="E1" s="367"/>
      <c r="F1" s="4"/>
      <c r="G1" s="189"/>
      <c r="H1" s="189"/>
      <c r="I1" s="189"/>
      <c r="J1" s="199"/>
      <c r="K1" s="189"/>
      <c r="L1" s="189"/>
      <c r="M1" s="193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12" ht="15">
      <c r="A2" s="367" t="str">
        <f>UPPER('Table 1'!$M$1)&amp;" "&amp;'Table 1'!$N$1&amp;" WITH THE CORRESPONDING MONTH OF "&amp;'Table 1'!$O$1</f>
        <v>DECEMBER  2014 WITH THE CORRESPONDING MONTH OF 2013</v>
      </c>
      <c r="B2" s="367"/>
      <c r="C2" s="367"/>
      <c r="D2" s="367"/>
      <c r="E2" s="367"/>
      <c r="F2" s="195"/>
      <c r="G2" s="189"/>
      <c r="H2" s="189"/>
      <c r="I2" s="189"/>
      <c r="J2" s="199"/>
      <c r="K2" s="4"/>
      <c r="L2" s="4"/>
    </row>
    <row r="3" spans="1:12" ht="13.5">
      <c r="A3" s="190"/>
      <c r="C3" s="190"/>
      <c r="D3" s="190"/>
      <c r="E3" s="189"/>
      <c r="F3" s="195"/>
      <c r="G3" s="189"/>
      <c r="H3" s="189"/>
      <c r="I3" s="189"/>
      <c r="J3" s="199"/>
      <c r="K3" s="4"/>
      <c r="L3" s="4"/>
    </row>
    <row r="4" spans="1:12" ht="16.5">
      <c r="A4" s="197" t="s">
        <v>34</v>
      </c>
      <c r="B4" s="198" t="s">
        <v>129</v>
      </c>
      <c r="C4" s="197" t="s">
        <v>130</v>
      </c>
      <c r="D4" s="197" t="s">
        <v>131</v>
      </c>
      <c r="E4" s="199"/>
      <c r="F4" s="199"/>
      <c r="G4" s="199"/>
      <c r="H4" s="203"/>
      <c r="I4" s="203"/>
      <c r="J4" s="335"/>
      <c r="K4" s="203"/>
      <c r="L4" s="4"/>
    </row>
    <row r="5" spans="1:12" ht="16.5">
      <c r="A5" s="200"/>
      <c r="C5" s="4"/>
      <c r="D5" s="200"/>
      <c r="E5" s="200"/>
      <c r="F5" s="4"/>
      <c r="G5" s="200"/>
      <c r="H5" s="203"/>
      <c r="I5" s="203"/>
      <c r="J5" s="335"/>
      <c r="K5" s="203"/>
      <c r="L5" s="4"/>
    </row>
    <row r="6" spans="1:13" ht="16.5">
      <c r="A6" s="207"/>
      <c r="C6" s="202"/>
      <c r="D6" s="201">
        <f>'Table 1'!$N$1</f>
        <v>2014</v>
      </c>
      <c r="E6" s="201">
        <f>'Table 1'!$O$1</f>
        <v>2013</v>
      </c>
      <c r="F6" s="202"/>
      <c r="G6" s="203"/>
      <c r="H6" s="325" t="s">
        <v>200</v>
      </c>
      <c r="I6" s="325" t="s">
        <v>221</v>
      </c>
      <c r="J6" s="325" t="s">
        <v>257</v>
      </c>
      <c r="K6" s="325" t="s">
        <v>157</v>
      </c>
      <c r="L6" s="325" t="s">
        <v>166</v>
      </c>
      <c r="M6" s="325" t="s">
        <v>167</v>
      </c>
    </row>
    <row r="7" spans="1:13" ht="16.5">
      <c r="A7" s="210" t="str">
        <f>I7</f>
        <v>SHIPS STORES</v>
      </c>
      <c r="B7" s="291" t="str">
        <f>J7</f>
        <v>334</v>
      </c>
      <c r="C7" s="299" t="str">
        <f>K7</f>
        <v>Petroleum Products Refined</v>
      </c>
      <c r="D7" s="299">
        <f>L7</f>
        <v>23887463</v>
      </c>
      <c r="E7" s="292">
        <f>M7</f>
        <v>35169201</v>
      </c>
      <c r="F7" s="202"/>
      <c r="G7" s="203"/>
      <c r="H7" s="326" t="s">
        <v>202</v>
      </c>
      <c r="I7" s="326" t="s">
        <v>203</v>
      </c>
      <c r="J7" s="329" t="s">
        <v>285</v>
      </c>
      <c r="K7" s="326" t="s">
        <v>286</v>
      </c>
      <c r="L7" s="327">
        <v>23887463</v>
      </c>
      <c r="M7" s="327">
        <v>35169201</v>
      </c>
    </row>
    <row r="8" spans="1:13" ht="16.5">
      <c r="A8" s="204"/>
      <c r="B8" s="139"/>
      <c r="C8" s="4"/>
      <c r="D8" s="4"/>
      <c r="E8" s="90"/>
      <c r="F8" s="202"/>
      <c r="G8" s="203"/>
      <c r="H8" s="326" t="s">
        <v>219</v>
      </c>
      <c r="I8" s="326" t="s">
        <v>42</v>
      </c>
      <c r="J8" s="329" t="s">
        <v>308</v>
      </c>
      <c r="K8" s="326" t="s">
        <v>309</v>
      </c>
      <c r="L8" s="327">
        <v>245176</v>
      </c>
      <c r="M8" s="327">
        <v>0</v>
      </c>
    </row>
    <row r="9" spans="1:13" ht="16.5">
      <c r="A9" s="207"/>
      <c r="B9" s="293" t="str">
        <f aca="true" t="shared" si="0" ref="B9:B18">J8</f>
        <v>073</v>
      </c>
      <c r="C9" s="300" t="str">
        <f aca="true" t="shared" si="1" ref="C9:C18">K8</f>
        <v>Chocolate And Preparations Of Cocoa</v>
      </c>
      <c r="D9" s="300">
        <f aca="true" t="shared" si="2" ref="D9:D18">L8</f>
        <v>245176</v>
      </c>
      <c r="E9" s="295">
        <f aca="true" t="shared" si="3" ref="E9:E18">M8</f>
        <v>0</v>
      </c>
      <c r="F9" s="202"/>
      <c r="G9" s="203"/>
      <c r="H9" s="326" t="s">
        <v>219</v>
      </c>
      <c r="I9" s="326" t="s">
        <v>42</v>
      </c>
      <c r="J9" s="329" t="s">
        <v>310</v>
      </c>
      <c r="K9" s="326" t="s">
        <v>311</v>
      </c>
      <c r="L9" s="327">
        <v>856220</v>
      </c>
      <c r="M9" s="327">
        <v>91668</v>
      </c>
    </row>
    <row r="10" spans="1:13" ht="16.5">
      <c r="A10" s="207"/>
      <c r="B10" s="293" t="str">
        <f t="shared" si="0"/>
        <v>112</v>
      </c>
      <c r="C10" s="300" t="str">
        <f t="shared" si="1"/>
        <v>Alcoholic Beverages</v>
      </c>
      <c r="D10" s="300">
        <f t="shared" si="2"/>
        <v>856220</v>
      </c>
      <c r="E10" s="295">
        <f t="shared" si="3"/>
        <v>91668</v>
      </c>
      <c r="F10" s="202"/>
      <c r="G10" s="203"/>
      <c r="H10" s="326" t="s">
        <v>219</v>
      </c>
      <c r="I10" s="326" t="s">
        <v>42</v>
      </c>
      <c r="J10" s="329" t="s">
        <v>283</v>
      </c>
      <c r="K10" s="326" t="s">
        <v>284</v>
      </c>
      <c r="L10" s="327">
        <v>337516</v>
      </c>
      <c r="M10" s="327">
        <v>171835</v>
      </c>
    </row>
    <row r="11" spans="2:13" ht="16.5">
      <c r="B11" s="293" t="str">
        <f t="shared" si="0"/>
        <v>122</v>
      </c>
      <c r="C11" s="300" t="str">
        <f t="shared" si="1"/>
        <v>Tobacco Manufactured</v>
      </c>
      <c r="D11" s="300">
        <f t="shared" si="2"/>
        <v>337516</v>
      </c>
      <c r="E11" s="295">
        <f t="shared" si="3"/>
        <v>171835</v>
      </c>
      <c r="F11" s="208"/>
      <c r="G11" s="209"/>
      <c r="H11" s="326" t="s">
        <v>219</v>
      </c>
      <c r="I11" s="326" t="s">
        <v>42</v>
      </c>
      <c r="J11" s="329" t="s">
        <v>331</v>
      </c>
      <c r="K11" s="326" t="s">
        <v>332</v>
      </c>
      <c r="L11" s="327">
        <v>1071570</v>
      </c>
      <c r="M11" s="327">
        <v>94991</v>
      </c>
    </row>
    <row r="12" spans="2:13" ht="16.5">
      <c r="B12" s="293" t="str">
        <f t="shared" si="0"/>
        <v>553</v>
      </c>
      <c r="C12" s="300" t="str">
        <f t="shared" si="1"/>
        <v>Perfumery, Cosmetics</v>
      </c>
      <c r="D12" s="300">
        <f t="shared" si="2"/>
        <v>1071570</v>
      </c>
      <c r="E12" s="295">
        <f t="shared" si="3"/>
        <v>94991</v>
      </c>
      <c r="F12" s="208"/>
      <c r="G12" s="209"/>
      <c r="H12" s="326" t="s">
        <v>219</v>
      </c>
      <c r="I12" s="326" t="s">
        <v>42</v>
      </c>
      <c r="J12" s="329" t="s">
        <v>266</v>
      </c>
      <c r="K12" s="326" t="s">
        <v>267</v>
      </c>
      <c r="L12" s="327">
        <v>2370984</v>
      </c>
      <c r="M12" s="327">
        <v>2897</v>
      </c>
    </row>
    <row r="13" spans="1:13" ht="16.5">
      <c r="A13" s="210"/>
      <c r="B13" s="293" t="str">
        <f t="shared" si="0"/>
        <v>762</v>
      </c>
      <c r="C13" s="300" t="str">
        <f t="shared" si="1"/>
        <v>Radio Broadcast Receivers</v>
      </c>
      <c r="D13" s="300">
        <f t="shared" si="2"/>
        <v>2370984</v>
      </c>
      <c r="E13" s="295">
        <f t="shared" si="3"/>
        <v>2897</v>
      </c>
      <c r="F13" s="208"/>
      <c r="G13" s="209"/>
      <c r="H13" s="326" t="s">
        <v>219</v>
      </c>
      <c r="I13" s="326" t="s">
        <v>42</v>
      </c>
      <c r="J13" s="329" t="s">
        <v>367</v>
      </c>
      <c r="K13" s="326" t="s">
        <v>368</v>
      </c>
      <c r="L13" s="327">
        <v>391075</v>
      </c>
      <c r="M13" s="327">
        <v>0</v>
      </c>
    </row>
    <row r="14" spans="1:13" ht="16.5">
      <c r="A14" s="210" t="str">
        <f>I17</f>
        <v>UNITED STATES</v>
      </c>
      <c r="B14" s="293" t="str">
        <f t="shared" si="0"/>
        <v>781</v>
      </c>
      <c r="C14" s="300" t="str">
        <f t="shared" si="1"/>
        <v>Motor Cars</v>
      </c>
      <c r="D14" s="300">
        <f t="shared" si="2"/>
        <v>391075</v>
      </c>
      <c r="E14" s="295">
        <f t="shared" si="3"/>
        <v>0</v>
      </c>
      <c r="F14" s="208"/>
      <c r="G14" s="209"/>
      <c r="H14" s="326" t="s">
        <v>219</v>
      </c>
      <c r="I14" s="326" t="s">
        <v>42</v>
      </c>
      <c r="J14" s="329" t="s">
        <v>369</v>
      </c>
      <c r="K14" s="326" t="s">
        <v>370</v>
      </c>
      <c r="L14" s="327">
        <v>224252</v>
      </c>
      <c r="M14" s="327">
        <v>66569</v>
      </c>
    </row>
    <row r="15" spans="1:13" ht="16.5">
      <c r="A15" s="211"/>
      <c r="B15" s="293" t="str">
        <f t="shared" si="0"/>
        <v>831</v>
      </c>
      <c r="C15" s="300" t="str">
        <f t="shared" si="1"/>
        <v>Travel Goods,Handbags</v>
      </c>
      <c r="D15" s="300">
        <f t="shared" si="2"/>
        <v>224252</v>
      </c>
      <c r="E15" s="295">
        <f t="shared" si="3"/>
        <v>66569</v>
      </c>
      <c r="F15" s="208"/>
      <c r="G15" s="209"/>
      <c r="H15" s="326" t="s">
        <v>219</v>
      </c>
      <c r="I15" s="326" t="s">
        <v>42</v>
      </c>
      <c r="J15" s="329" t="s">
        <v>302</v>
      </c>
      <c r="K15" s="326" t="s">
        <v>303</v>
      </c>
      <c r="L15" s="327">
        <v>439259</v>
      </c>
      <c r="M15" s="327">
        <v>82630</v>
      </c>
    </row>
    <row r="16" spans="1:13" ht="16.5">
      <c r="A16" s="211"/>
      <c r="B16" s="293" t="str">
        <f t="shared" si="0"/>
        <v>851</v>
      </c>
      <c r="C16" s="300" t="str">
        <f t="shared" si="1"/>
        <v>Footwear</v>
      </c>
      <c r="D16" s="300">
        <f t="shared" si="2"/>
        <v>439259</v>
      </c>
      <c r="E16" s="295">
        <f t="shared" si="3"/>
        <v>82630</v>
      </c>
      <c r="F16" s="208"/>
      <c r="G16" s="209"/>
      <c r="H16" s="326" t="s">
        <v>219</v>
      </c>
      <c r="I16" s="326" t="s">
        <v>42</v>
      </c>
      <c r="J16" s="329" t="s">
        <v>371</v>
      </c>
      <c r="K16" s="326" t="s">
        <v>372</v>
      </c>
      <c r="L16" s="327">
        <v>4095464</v>
      </c>
      <c r="M16" s="327">
        <v>1312278</v>
      </c>
    </row>
    <row r="17" spans="1:13" ht="16.5">
      <c r="A17" s="211"/>
      <c r="B17" s="293" t="str">
        <f t="shared" si="0"/>
        <v>885</v>
      </c>
      <c r="C17" s="300" t="str">
        <f t="shared" si="1"/>
        <v>Watches And Clocks</v>
      </c>
      <c r="D17" s="300">
        <f t="shared" si="2"/>
        <v>4095464</v>
      </c>
      <c r="E17" s="295">
        <f t="shared" si="3"/>
        <v>1312278</v>
      </c>
      <c r="F17" s="216"/>
      <c r="G17" s="203"/>
      <c r="H17" s="326" t="s">
        <v>219</v>
      </c>
      <c r="I17" s="326" t="s">
        <v>42</v>
      </c>
      <c r="J17" s="329" t="s">
        <v>275</v>
      </c>
      <c r="K17" s="326" t="s">
        <v>276</v>
      </c>
      <c r="L17" s="327">
        <v>2145232</v>
      </c>
      <c r="M17" s="327">
        <v>719836</v>
      </c>
    </row>
    <row r="18" spans="1:13" ht="16.5" customHeight="1">
      <c r="A18" s="81"/>
      <c r="B18" s="293" t="str">
        <f t="shared" si="0"/>
        <v>897</v>
      </c>
      <c r="C18" s="300" t="str">
        <f t="shared" si="1"/>
        <v>Jewellery</v>
      </c>
      <c r="D18" s="300">
        <f t="shared" si="2"/>
        <v>2145232</v>
      </c>
      <c r="E18" s="295">
        <f t="shared" si="3"/>
        <v>719836</v>
      </c>
      <c r="F18" s="4"/>
      <c r="G18" s="4"/>
      <c r="H18" s="326" t="s">
        <v>205</v>
      </c>
      <c r="I18" s="326" t="s">
        <v>40</v>
      </c>
      <c r="J18" s="329" t="s">
        <v>367</v>
      </c>
      <c r="K18" s="326" t="s">
        <v>368</v>
      </c>
      <c r="L18" s="327">
        <v>3700092</v>
      </c>
      <c r="M18" s="327">
        <v>0</v>
      </c>
    </row>
    <row r="19" spans="1:13" ht="16.5" customHeight="1">
      <c r="A19" s="201"/>
      <c r="B19" s="139"/>
      <c r="C19" s="4"/>
      <c r="D19" s="4"/>
      <c r="E19" s="90"/>
      <c r="F19" s="4"/>
      <c r="G19" s="4"/>
      <c r="H19" s="326" t="s">
        <v>205</v>
      </c>
      <c r="I19" s="326" t="s">
        <v>40</v>
      </c>
      <c r="J19" s="329" t="s">
        <v>300</v>
      </c>
      <c r="K19" s="326" t="s">
        <v>301</v>
      </c>
      <c r="L19" s="327">
        <v>1569</v>
      </c>
      <c r="M19" s="327">
        <v>902</v>
      </c>
    </row>
    <row r="20" spans="1:13" ht="16.5" customHeight="1">
      <c r="A20" s="201"/>
      <c r="B20" s="293" t="str">
        <f aca="true" t="shared" si="4" ref="B20:E24">J18</f>
        <v>781</v>
      </c>
      <c r="C20" s="300" t="str">
        <f t="shared" si="4"/>
        <v>Motor Cars</v>
      </c>
      <c r="D20" s="300">
        <f t="shared" si="4"/>
        <v>3700092</v>
      </c>
      <c r="E20" s="295">
        <f t="shared" si="4"/>
        <v>0</v>
      </c>
      <c r="F20" s="4"/>
      <c r="G20" s="4"/>
      <c r="H20" s="326" t="s">
        <v>205</v>
      </c>
      <c r="I20" s="326" t="s">
        <v>40</v>
      </c>
      <c r="J20" s="329" t="s">
        <v>373</v>
      </c>
      <c r="K20" s="326" t="s">
        <v>374</v>
      </c>
      <c r="L20" s="327">
        <v>95</v>
      </c>
      <c r="M20" s="327">
        <v>0</v>
      </c>
    </row>
    <row r="21" spans="2:13" ht="16.5" customHeight="1">
      <c r="B21" s="293" t="str">
        <f t="shared" si="4"/>
        <v>842</v>
      </c>
      <c r="C21" s="300" t="str">
        <f t="shared" si="4"/>
        <v>Female Clothing Non Knitted</v>
      </c>
      <c r="D21" s="300">
        <f t="shared" si="4"/>
        <v>1569</v>
      </c>
      <c r="E21" s="295">
        <f t="shared" si="4"/>
        <v>902</v>
      </c>
      <c r="F21" s="4"/>
      <c r="G21" s="4"/>
      <c r="H21" s="326" t="s">
        <v>205</v>
      </c>
      <c r="I21" s="326" t="s">
        <v>40</v>
      </c>
      <c r="J21" s="329" t="s">
        <v>375</v>
      </c>
      <c r="K21" s="326" t="s">
        <v>376</v>
      </c>
      <c r="L21" s="327">
        <v>5267</v>
      </c>
      <c r="M21" s="327">
        <v>1087</v>
      </c>
    </row>
    <row r="22" spans="1:13" ht="16.5" customHeight="1">
      <c r="A22" s="201" t="s">
        <v>40</v>
      </c>
      <c r="B22" s="293" t="str">
        <f t="shared" si="4"/>
        <v>844</v>
      </c>
      <c r="C22" s="300" t="str">
        <f t="shared" si="4"/>
        <v>Female Clothing Knitted</v>
      </c>
      <c r="D22" s="300">
        <f t="shared" si="4"/>
        <v>95</v>
      </c>
      <c r="E22" s="295">
        <f t="shared" si="4"/>
        <v>0</v>
      </c>
      <c r="F22" s="4"/>
      <c r="G22" s="4"/>
      <c r="H22" s="326" t="s">
        <v>205</v>
      </c>
      <c r="I22" s="326" t="s">
        <v>40</v>
      </c>
      <c r="J22" s="329" t="s">
        <v>377</v>
      </c>
      <c r="K22" s="326" t="s">
        <v>378</v>
      </c>
      <c r="L22" s="327">
        <v>188</v>
      </c>
      <c r="M22" s="327">
        <v>0</v>
      </c>
    </row>
    <row r="23" spans="1:13" ht="16.5" customHeight="1">
      <c r="A23" s="201"/>
      <c r="B23" s="293" t="str">
        <f t="shared" si="4"/>
        <v>845</v>
      </c>
      <c r="C23" s="300" t="str">
        <f t="shared" si="4"/>
        <v>Articles Of Apparel</v>
      </c>
      <c r="D23" s="300">
        <f t="shared" si="4"/>
        <v>5267</v>
      </c>
      <c r="E23" s="295">
        <f t="shared" si="4"/>
        <v>1087</v>
      </c>
      <c r="F23" s="4"/>
      <c r="G23" s="4"/>
      <c r="H23" s="326" t="s">
        <v>379</v>
      </c>
      <c r="I23" s="326" t="s">
        <v>380</v>
      </c>
      <c r="J23" s="329" t="s">
        <v>381</v>
      </c>
      <c r="K23" s="326" t="s">
        <v>382</v>
      </c>
      <c r="L23" s="327">
        <v>50044</v>
      </c>
      <c r="M23" s="327">
        <v>0</v>
      </c>
    </row>
    <row r="24" spans="1:13" ht="16.5" customHeight="1">
      <c r="A24" s="201"/>
      <c r="B24" s="293" t="str">
        <f t="shared" si="4"/>
        <v>846</v>
      </c>
      <c r="C24" s="300" t="str">
        <f t="shared" si="4"/>
        <v>Clothing Accessories</v>
      </c>
      <c r="D24" s="300">
        <f t="shared" si="4"/>
        <v>188</v>
      </c>
      <c r="E24" s="295">
        <f t="shared" si="4"/>
        <v>0</v>
      </c>
      <c r="F24" s="4"/>
      <c r="G24" s="4"/>
      <c r="H24" s="326" t="s">
        <v>379</v>
      </c>
      <c r="I24" s="326" t="s">
        <v>380</v>
      </c>
      <c r="J24" s="329" t="s">
        <v>383</v>
      </c>
      <c r="K24" s="326" t="s">
        <v>384</v>
      </c>
      <c r="L24" s="327">
        <v>49312</v>
      </c>
      <c r="M24" s="327">
        <v>51</v>
      </c>
    </row>
    <row r="25" spans="2:13" ht="16.5" customHeight="1">
      <c r="B25" s="139"/>
      <c r="C25" s="4"/>
      <c r="D25" s="4"/>
      <c r="E25" s="90"/>
      <c r="F25" s="4"/>
      <c r="G25" s="4"/>
      <c r="H25" s="326" t="s">
        <v>379</v>
      </c>
      <c r="I25" s="326" t="s">
        <v>380</v>
      </c>
      <c r="J25" s="329" t="s">
        <v>361</v>
      </c>
      <c r="K25" s="326" t="s">
        <v>362</v>
      </c>
      <c r="L25" s="327">
        <v>111242</v>
      </c>
      <c r="M25" s="327">
        <v>0</v>
      </c>
    </row>
    <row r="26" spans="2:13" ht="16.5" customHeight="1">
      <c r="B26" s="293" t="str">
        <f aca="true" t="shared" si="5" ref="B26:B35">J23</f>
        <v>635</v>
      </c>
      <c r="C26" s="300" t="str">
        <f aca="true" t="shared" si="6" ref="C26:C35">K23</f>
        <v>Wood Manufactures</v>
      </c>
      <c r="D26" s="300">
        <f aca="true" t="shared" si="7" ref="D26:D35">L23</f>
        <v>50044</v>
      </c>
      <c r="E26" s="295">
        <f aca="true" t="shared" si="8" ref="E26:E35">M23</f>
        <v>0</v>
      </c>
      <c r="F26" s="4"/>
      <c r="G26" s="4"/>
      <c r="H26" s="326" t="s">
        <v>379</v>
      </c>
      <c r="I26" s="326" t="s">
        <v>380</v>
      </c>
      <c r="J26" s="329" t="s">
        <v>113</v>
      </c>
      <c r="K26" s="326" t="s">
        <v>272</v>
      </c>
      <c r="L26" s="327">
        <v>98876</v>
      </c>
      <c r="M26" s="327">
        <v>0</v>
      </c>
    </row>
    <row r="27" spans="1:13" ht="16.5" customHeight="1">
      <c r="A27" s="201"/>
      <c r="B27" s="293" t="str">
        <f t="shared" si="5"/>
        <v>695</v>
      </c>
      <c r="C27" s="300" t="str">
        <f t="shared" si="6"/>
        <v>Hand Or Machine Tools</v>
      </c>
      <c r="D27" s="300">
        <f t="shared" si="7"/>
        <v>49312</v>
      </c>
      <c r="E27" s="295">
        <f t="shared" si="8"/>
        <v>51</v>
      </c>
      <c r="F27" s="4"/>
      <c r="G27" s="200"/>
      <c r="H27" s="326" t="s">
        <v>379</v>
      </c>
      <c r="I27" s="326" t="s">
        <v>380</v>
      </c>
      <c r="J27" s="329" t="s">
        <v>369</v>
      </c>
      <c r="K27" s="326" t="s">
        <v>370</v>
      </c>
      <c r="L27" s="327">
        <v>489697</v>
      </c>
      <c r="M27" s="327">
        <v>98080</v>
      </c>
    </row>
    <row r="28" spans="1:13" ht="16.5">
      <c r="A28" s="201"/>
      <c r="B28" s="293" t="str">
        <f t="shared" si="5"/>
        <v>699</v>
      </c>
      <c r="C28" s="300" t="str">
        <f t="shared" si="6"/>
        <v>Base Metal Manufactures</v>
      </c>
      <c r="D28" s="300">
        <f t="shared" si="7"/>
        <v>111242</v>
      </c>
      <c r="E28" s="295">
        <f t="shared" si="8"/>
        <v>0</v>
      </c>
      <c r="F28" s="216"/>
      <c r="G28" s="203"/>
      <c r="H28" s="326" t="s">
        <v>379</v>
      </c>
      <c r="I28" s="326" t="s">
        <v>380</v>
      </c>
      <c r="J28" s="329" t="s">
        <v>300</v>
      </c>
      <c r="K28" s="326" t="s">
        <v>301</v>
      </c>
      <c r="L28" s="327">
        <v>197453</v>
      </c>
      <c r="M28" s="327">
        <v>575</v>
      </c>
    </row>
    <row r="29" spans="1:13" ht="16.5">
      <c r="A29" s="81"/>
      <c r="B29" s="293" t="str">
        <f t="shared" si="5"/>
        <v>821</v>
      </c>
      <c r="C29" s="300" t="str">
        <f t="shared" si="6"/>
        <v>Furniture And Parts</v>
      </c>
      <c r="D29" s="300">
        <f t="shared" si="7"/>
        <v>98876</v>
      </c>
      <c r="E29" s="295">
        <f t="shared" si="8"/>
        <v>0</v>
      </c>
      <c r="F29" s="202"/>
      <c r="G29" s="203"/>
      <c r="H29" s="326" t="s">
        <v>379</v>
      </c>
      <c r="I29" s="326" t="s">
        <v>380</v>
      </c>
      <c r="J29" s="329" t="s">
        <v>375</v>
      </c>
      <c r="K29" s="326" t="s">
        <v>376</v>
      </c>
      <c r="L29" s="327">
        <v>81847</v>
      </c>
      <c r="M29" s="327">
        <v>4922</v>
      </c>
    </row>
    <row r="30" spans="1:13" ht="16.5">
      <c r="A30" s="201"/>
      <c r="B30" s="293" t="str">
        <f t="shared" si="5"/>
        <v>831</v>
      </c>
      <c r="C30" s="300" t="str">
        <f t="shared" si="6"/>
        <v>Travel Goods,Handbags</v>
      </c>
      <c r="D30" s="294">
        <f t="shared" si="7"/>
        <v>489697</v>
      </c>
      <c r="E30" s="295">
        <f t="shared" si="8"/>
        <v>98080</v>
      </c>
      <c r="F30" s="208"/>
      <c r="G30" s="220"/>
      <c r="H30" s="326" t="s">
        <v>379</v>
      </c>
      <c r="I30" s="326" t="s">
        <v>380</v>
      </c>
      <c r="J30" s="329" t="s">
        <v>385</v>
      </c>
      <c r="K30" s="326" t="s">
        <v>386</v>
      </c>
      <c r="L30" s="327">
        <v>439994</v>
      </c>
      <c r="M30" s="327">
        <v>3124</v>
      </c>
    </row>
    <row r="31" spans="1:13" ht="16.5">
      <c r="A31" s="210" t="str">
        <f>I27</f>
        <v>FRANCE</v>
      </c>
      <c r="B31" s="293" t="str">
        <f t="shared" si="5"/>
        <v>842</v>
      </c>
      <c r="C31" s="300" t="str">
        <f t="shared" si="6"/>
        <v>Female Clothing Non Knitted</v>
      </c>
      <c r="D31" s="294">
        <f t="shared" si="7"/>
        <v>197453</v>
      </c>
      <c r="E31" s="295">
        <f t="shared" si="8"/>
        <v>575</v>
      </c>
      <c r="F31" s="208"/>
      <c r="G31" s="220"/>
      <c r="H31" s="326" t="s">
        <v>379</v>
      </c>
      <c r="I31" s="326" t="s">
        <v>380</v>
      </c>
      <c r="J31" s="329" t="s">
        <v>302</v>
      </c>
      <c r="K31" s="326" t="s">
        <v>303</v>
      </c>
      <c r="L31" s="327">
        <v>129475</v>
      </c>
      <c r="M31" s="327">
        <v>687</v>
      </c>
    </row>
    <row r="32" spans="1:13" ht="16.5">
      <c r="A32" s="201"/>
      <c r="B32" s="293" t="str">
        <f t="shared" si="5"/>
        <v>845</v>
      </c>
      <c r="C32" s="300" t="str">
        <f t="shared" si="6"/>
        <v>Articles Of Apparel</v>
      </c>
      <c r="D32" s="294">
        <f t="shared" si="7"/>
        <v>81847</v>
      </c>
      <c r="E32" s="295">
        <f t="shared" si="8"/>
        <v>4922</v>
      </c>
      <c r="F32" s="208"/>
      <c r="G32" s="220"/>
      <c r="H32" s="326" t="s">
        <v>379</v>
      </c>
      <c r="I32" s="326" t="s">
        <v>380</v>
      </c>
      <c r="J32" s="329" t="s">
        <v>275</v>
      </c>
      <c r="K32" s="326" t="s">
        <v>276</v>
      </c>
      <c r="L32" s="327">
        <v>189313</v>
      </c>
      <c r="M32" s="327">
        <v>105</v>
      </c>
    </row>
    <row r="33" spans="2:13" ht="16.5">
      <c r="B33" s="293" t="str">
        <f t="shared" si="5"/>
        <v>848</v>
      </c>
      <c r="C33" s="300" t="str">
        <f t="shared" si="6"/>
        <v>Headgear-Non Textile Clothing</v>
      </c>
      <c r="D33" s="294">
        <f t="shared" si="7"/>
        <v>439994</v>
      </c>
      <c r="E33" s="295">
        <f t="shared" si="8"/>
        <v>3124</v>
      </c>
      <c r="F33" s="208"/>
      <c r="G33" s="220"/>
      <c r="H33" s="326" t="s">
        <v>235</v>
      </c>
      <c r="I33" s="326" t="s">
        <v>236</v>
      </c>
      <c r="J33" s="329" t="s">
        <v>260</v>
      </c>
      <c r="K33" s="326" t="s">
        <v>261</v>
      </c>
      <c r="L33" s="327">
        <v>11492</v>
      </c>
      <c r="M33" s="327">
        <v>0</v>
      </c>
    </row>
    <row r="34" spans="1:13" ht="16.5">
      <c r="A34" s="201"/>
      <c r="B34" s="293" t="str">
        <f t="shared" si="5"/>
        <v>851</v>
      </c>
      <c r="C34" s="300" t="str">
        <f t="shared" si="6"/>
        <v>Footwear</v>
      </c>
      <c r="D34" s="294">
        <f t="shared" si="7"/>
        <v>129475</v>
      </c>
      <c r="E34" s="295">
        <f t="shared" si="8"/>
        <v>687</v>
      </c>
      <c r="F34" s="208"/>
      <c r="G34" s="220"/>
      <c r="H34" s="326" t="s">
        <v>235</v>
      </c>
      <c r="I34" s="326" t="s">
        <v>236</v>
      </c>
      <c r="J34" s="329" t="s">
        <v>281</v>
      </c>
      <c r="K34" s="326" t="s">
        <v>282</v>
      </c>
      <c r="L34" s="327">
        <v>1360</v>
      </c>
      <c r="M34" s="327">
        <v>0</v>
      </c>
    </row>
    <row r="35" spans="1:13" ht="16.5">
      <c r="A35" s="201"/>
      <c r="B35" s="293" t="str">
        <f t="shared" si="5"/>
        <v>897</v>
      </c>
      <c r="C35" s="300" t="str">
        <f t="shared" si="6"/>
        <v>Jewellery</v>
      </c>
      <c r="D35" s="294">
        <f t="shared" si="7"/>
        <v>189313</v>
      </c>
      <c r="E35" s="295">
        <f t="shared" si="8"/>
        <v>105</v>
      </c>
      <c r="F35" s="208"/>
      <c r="G35" s="220"/>
      <c r="H35" s="326" t="s">
        <v>235</v>
      </c>
      <c r="I35" s="326" t="s">
        <v>236</v>
      </c>
      <c r="J35" s="329" t="s">
        <v>310</v>
      </c>
      <c r="K35" s="326" t="s">
        <v>311</v>
      </c>
      <c r="L35" s="327">
        <v>927</v>
      </c>
      <c r="M35" s="327">
        <v>564</v>
      </c>
    </row>
    <row r="36" spans="1:13" ht="16.5">
      <c r="A36" s="201"/>
      <c r="B36" s="139"/>
      <c r="C36" s="4"/>
      <c r="D36" s="4"/>
      <c r="E36" s="90"/>
      <c r="F36" s="208"/>
      <c r="G36" s="220"/>
      <c r="H36" s="326" t="s">
        <v>235</v>
      </c>
      <c r="I36" s="326" t="s">
        <v>236</v>
      </c>
      <c r="J36" s="329" t="s">
        <v>312</v>
      </c>
      <c r="K36" s="326" t="s">
        <v>313</v>
      </c>
      <c r="L36" s="327">
        <v>1876074</v>
      </c>
      <c r="M36" s="327">
        <v>1011070</v>
      </c>
    </row>
    <row r="37" spans="1:13" ht="16.5">
      <c r="A37" s="201"/>
      <c r="B37" s="293" t="str">
        <f aca="true" t="shared" si="9" ref="B37:B46">J33</f>
        <v>098</v>
      </c>
      <c r="C37" s="300" t="str">
        <f aca="true" t="shared" si="10" ref="C37:C46">K33</f>
        <v>Edible Products</v>
      </c>
      <c r="D37" s="294">
        <f aca="true" t="shared" si="11" ref="D37:D46">L33</f>
        <v>11492</v>
      </c>
      <c r="E37" s="295">
        <f aca="true" t="shared" si="12" ref="E37:E46">M33</f>
        <v>0</v>
      </c>
      <c r="H37" s="326" t="s">
        <v>235</v>
      </c>
      <c r="I37" s="326" t="s">
        <v>236</v>
      </c>
      <c r="J37" s="329" t="s">
        <v>296</v>
      </c>
      <c r="K37" s="326" t="s">
        <v>297</v>
      </c>
      <c r="L37" s="327">
        <v>2280</v>
      </c>
      <c r="M37" s="327">
        <v>0</v>
      </c>
    </row>
    <row r="38" spans="1:13" ht="16.5">
      <c r="A38" s="201"/>
      <c r="B38" s="293" t="str">
        <f t="shared" si="9"/>
        <v>111</v>
      </c>
      <c r="C38" s="300" t="str">
        <f t="shared" si="10"/>
        <v>Non-Alcoholic Beverages</v>
      </c>
      <c r="D38" s="294">
        <f t="shared" si="11"/>
        <v>1360</v>
      </c>
      <c r="E38" s="295">
        <f t="shared" si="12"/>
        <v>0</v>
      </c>
      <c r="H38" s="326" t="s">
        <v>235</v>
      </c>
      <c r="I38" s="326" t="s">
        <v>236</v>
      </c>
      <c r="J38" s="329" t="s">
        <v>387</v>
      </c>
      <c r="K38" s="326" t="s">
        <v>388</v>
      </c>
      <c r="L38" s="327">
        <v>10488</v>
      </c>
      <c r="M38" s="327">
        <v>0</v>
      </c>
    </row>
    <row r="39" spans="1:13" ht="16.5">
      <c r="A39" s="201"/>
      <c r="B39" s="293" t="str">
        <f t="shared" si="9"/>
        <v>112</v>
      </c>
      <c r="C39" s="300" t="str">
        <f t="shared" si="10"/>
        <v>Alcoholic Beverages</v>
      </c>
      <c r="D39" s="294">
        <f t="shared" si="11"/>
        <v>927</v>
      </c>
      <c r="E39" s="295">
        <f t="shared" si="12"/>
        <v>564</v>
      </c>
      <c r="H39" s="326" t="s">
        <v>235</v>
      </c>
      <c r="I39" s="326" t="s">
        <v>236</v>
      </c>
      <c r="J39" s="329" t="s">
        <v>341</v>
      </c>
      <c r="K39" s="326" t="s">
        <v>342</v>
      </c>
      <c r="L39" s="327">
        <v>1001</v>
      </c>
      <c r="M39" s="327">
        <v>0</v>
      </c>
    </row>
    <row r="40" spans="1:13" ht="16.5">
      <c r="A40" s="210"/>
      <c r="B40" s="293" t="str">
        <f t="shared" si="9"/>
        <v>542</v>
      </c>
      <c r="C40" s="300" t="str">
        <f t="shared" si="10"/>
        <v>Medicaments Including Vet. Med.</v>
      </c>
      <c r="D40" s="294">
        <f t="shared" si="11"/>
        <v>1876074</v>
      </c>
      <c r="E40" s="295">
        <f t="shared" si="12"/>
        <v>1011070</v>
      </c>
      <c r="H40" s="326" t="s">
        <v>235</v>
      </c>
      <c r="I40" s="326" t="s">
        <v>236</v>
      </c>
      <c r="J40" s="329" t="s">
        <v>389</v>
      </c>
      <c r="K40" s="326" t="s">
        <v>390</v>
      </c>
      <c r="L40" s="327">
        <v>9256</v>
      </c>
      <c r="M40" s="327">
        <v>6820</v>
      </c>
    </row>
    <row r="41" spans="1:13" ht="16.5">
      <c r="A41" s="223"/>
      <c r="B41" s="293" t="str">
        <f t="shared" si="9"/>
        <v>692</v>
      </c>
      <c r="C41" s="300" t="str">
        <f t="shared" si="10"/>
        <v>Metal Containers</v>
      </c>
      <c r="D41" s="294">
        <f t="shared" si="11"/>
        <v>2280</v>
      </c>
      <c r="E41" s="295">
        <f t="shared" si="12"/>
        <v>0</v>
      </c>
      <c r="F41" s="202"/>
      <c r="G41" s="203"/>
      <c r="H41" s="326" t="s">
        <v>235</v>
      </c>
      <c r="I41" s="326" t="s">
        <v>236</v>
      </c>
      <c r="J41" s="329" t="s">
        <v>324</v>
      </c>
      <c r="K41" s="326" t="s">
        <v>325</v>
      </c>
      <c r="L41" s="327">
        <v>36054</v>
      </c>
      <c r="M41" s="327">
        <v>0</v>
      </c>
    </row>
    <row r="42" spans="1:13" ht="16.5">
      <c r="A42" s="224"/>
      <c r="B42" s="293" t="str">
        <f t="shared" si="9"/>
        <v>761</v>
      </c>
      <c r="C42" s="300" t="str">
        <f t="shared" si="10"/>
        <v>Television Receivers</v>
      </c>
      <c r="D42" s="294">
        <f t="shared" si="11"/>
        <v>10488</v>
      </c>
      <c r="E42" s="295">
        <f t="shared" si="12"/>
        <v>0</v>
      </c>
      <c r="F42" s="202"/>
      <c r="G42" s="203"/>
      <c r="H42" s="326" t="s">
        <v>235</v>
      </c>
      <c r="I42" s="326" t="s">
        <v>236</v>
      </c>
      <c r="J42" s="329" t="s">
        <v>314</v>
      </c>
      <c r="K42" s="326" t="s">
        <v>315</v>
      </c>
      <c r="L42" s="327">
        <v>1635</v>
      </c>
      <c r="M42" s="327">
        <v>474</v>
      </c>
    </row>
    <row r="43" spans="1:13" ht="16.5">
      <c r="A43" s="224" t="s">
        <v>236</v>
      </c>
      <c r="B43" s="293" t="str">
        <f t="shared" si="9"/>
        <v>773</v>
      </c>
      <c r="C43" s="300" t="str">
        <f t="shared" si="10"/>
        <v>Electric Dist Equipment</v>
      </c>
      <c r="D43" s="294">
        <f t="shared" si="11"/>
        <v>1001</v>
      </c>
      <c r="E43" s="295">
        <f t="shared" si="12"/>
        <v>0</v>
      </c>
      <c r="F43" s="323"/>
      <c r="G43" s="203"/>
      <c r="H43" s="326"/>
      <c r="I43" s="326"/>
      <c r="J43" s="329"/>
      <c r="K43" s="326"/>
      <c r="L43" s="327"/>
      <c r="M43" s="327"/>
    </row>
    <row r="44" spans="2:13" ht="16.5">
      <c r="B44" s="293" t="str">
        <f t="shared" si="9"/>
        <v>841</v>
      </c>
      <c r="C44" s="300" t="str">
        <f t="shared" si="10"/>
        <v>Male Clothing-Non Knitted</v>
      </c>
      <c r="D44" s="294">
        <f t="shared" si="11"/>
        <v>9256</v>
      </c>
      <c r="E44" s="295">
        <f t="shared" si="12"/>
        <v>6820</v>
      </c>
      <c r="F44" s="323"/>
      <c r="G44" s="203"/>
      <c r="H44" s="326"/>
      <c r="I44" s="326"/>
      <c r="J44" s="329"/>
      <c r="K44" s="326"/>
      <c r="L44" s="327"/>
      <c r="M44" s="327"/>
    </row>
    <row r="45" spans="1:13" ht="16.5">
      <c r="A45" s="224"/>
      <c r="B45" s="293" t="str">
        <f t="shared" si="9"/>
        <v>872</v>
      </c>
      <c r="C45" s="300" t="str">
        <f t="shared" si="10"/>
        <v>Medical Appliances</v>
      </c>
      <c r="D45" s="294">
        <f t="shared" si="11"/>
        <v>36054</v>
      </c>
      <c r="E45" s="295">
        <f t="shared" si="12"/>
        <v>0</v>
      </c>
      <c r="F45" s="202"/>
      <c r="G45" s="203"/>
      <c r="H45" s="326"/>
      <c r="I45" s="326"/>
      <c r="J45" s="329"/>
      <c r="K45" s="326"/>
      <c r="L45" s="327"/>
      <c r="M45" s="327"/>
    </row>
    <row r="46" spans="1:13" ht="16.5">
      <c r="A46" s="224"/>
      <c r="B46" s="293" t="str">
        <f t="shared" si="9"/>
        <v>892</v>
      </c>
      <c r="C46" s="300" t="str">
        <f t="shared" si="10"/>
        <v>Printed Matter</v>
      </c>
      <c r="D46" s="294">
        <f t="shared" si="11"/>
        <v>1635</v>
      </c>
      <c r="E46" s="295">
        <f t="shared" si="12"/>
        <v>474</v>
      </c>
      <c r="F46" s="208"/>
      <c r="G46" s="220"/>
      <c r="H46" s="326"/>
      <c r="I46" s="326"/>
      <c r="J46" s="329"/>
      <c r="K46" s="326"/>
      <c r="L46" s="327"/>
      <c r="M46" s="327"/>
    </row>
    <row r="47" spans="1:10" ht="16.5">
      <c r="A47" s="199"/>
      <c r="B47" s="296"/>
      <c r="C47" s="301"/>
      <c r="D47" s="297"/>
      <c r="E47" s="298"/>
      <c r="F47" s="195"/>
      <c r="G47" s="189"/>
      <c r="H47" s="193"/>
      <c r="I47" s="194"/>
      <c r="J47" s="333"/>
    </row>
    <row r="48" spans="1:10" ht="16.5">
      <c r="A48" s="189"/>
      <c r="B48" s="235"/>
      <c r="C48" s="189"/>
      <c r="D48" s="268"/>
      <c r="E48" s="268"/>
      <c r="F48" s="195"/>
      <c r="G48" s="189"/>
      <c r="H48" s="193"/>
      <c r="I48" s="194"/>
      <c r="J48" s="333"/>
    </row>
    <row r="49" spans="1:10" ht="16.5">
      <c r="A49" s="189"/>
      <c r="B49" s="235"/>
      <c r="C49" s="189"/>
      <c r="D49" s="268"/>
      <c r="E49" s="268"/>
      <c r="F49" s="195"/>
      <c r="G49" s="189"/>
      <c r="H49" s="193"/>
      <c r="I49" s="194"/>
      <c r="J49" s="333"/>
    </row>
    <row r="50" spans="1:10" ht="16.5">
      <c r="A50" s="189"/>
      <c r="B50" s="235"/>
      <c r="C50" s="189"/>
      <c r="D50" s="268"/>
      <c r="E50" s="269"/>
      <c r="F50" s="324"/>
      <c r="G50" s="189"/>
      <c r="H50" s="193"/>
      <c r="I50" s="194"/>
      <c r="J50" s="333"/>
    </row>
    <row r="51" spans="1:10" ht="16.5">
      <c r="A51" s="190"/>
      <c r="B51" s="235"/>
      <c r="C51" s="191"/>
      <c r="D51" s="192"/>
      <c r="E51" s="193"/>
      <c r="F51" s="234"/>
      <c r="G51" s="189"/>
      <c r="H51" s="193"/>
      <c r="I51" s="194"/>
      <c r="J51" s="333"/>
    </row>
    <row r="52" spans="1:10" ht="16.5">
      <c r="A52" s="190"/>
      <c r="B52" s="235"/>
      <c r="C52" s="191"/>
      <c r="D52" s="196"/>
      <c r="E52" s="193"/>
      <c r="F52" s="234"/>
      <c r="G52" s="189"/>
      <c r="H52" s="193"/>
      <c r="I52" s="194"/>
      <c r="J52" s="333"/>
    </row>
    <row r="53" spans="1:10" ht="16.5">
      <c r="A53" s="190"/>
      <c r="B53" s="235"/>
      <c r="C53" s="190"/>
      <c r="D53" s="190"/>
      <c r="E53" s="193"/>
      <c r="F53" s="234"/>
      <c r="G53" s="189"/>
      <c r="H53" s="193"/>
      <c r="I53" s="194"/>
      <c r="J53" s="333"/>
    </row>
    <row r="54" spans="1:10" ht="15">
      <c r="A54" s="236"/>
      <c r="B54" s="237"/>
      <c r="C54" s="236"/>
      <c r="D54" s="236"/>
      <c r="E54" s="238"/>
      <c r="F54" s="234"/>
      <c r="G54" s="189"/>
      <c r="H54" s="193"/>
      <c r="I54" s="194"/>
      <c r="J54" s="333"/>
    </row>
    <row r="55" spans="1:10" ht="16.5">
      <c r="A55" s="200"/>
      <c r="B55" s="235"/>
      <c r="C55" s="4"/>
      <c r="D55" s="200"/>
      <c r="E55" s="189"/>
      <c r="F55" s="239"/>
      <c r="G55" s="189"/>
      <c r="H55" s="193"/>
      <c r="I55" s="194"/>
      <c r="J55" s="333"/>
    </row>
    <row r="56" spans="1:10" ht="15.75">
      <c r="A56" s="4"/>
      <c r="B56" s="240"/>
      <c r="C56" s="241"/>
      <c r="D56" s="242"/>
      <c r="E56" s="225"/>
      <c r="F56" s="243"/>
      <c r="G56" s="226"/>
      <c r="H56" s="194"/>
      <c r="I56" s="194"/>
      <c r="J56" s="333"/>
    </row>
    <row r="57" spans="1:10" ht="16.5">
      <c r="A57" s="204"/>
      <c r="B57" s="240"/>
      <c r="C57" s="241"/>
      <c r="D57" s="242"/>
      <c r="E57" s="193"/>
      <c r="F57" s="243"/>
      <c r="G57" s="194"/>
      <c r="H57" s="194"/>
      <c r="I57" s="194"/>
      <c r="J57" s="333"/>
    </row>
    <row r="58" spans="1:10" ht="15.75">
      <c r="A58" s="207"/>
      <c r="B58" s="240"/>
      <c r="C58" s="241"/>
      <c r="D58" s="242"/>
      <c r="E58" s="193"/>
      <c r="F58" s="243"/>
      <c r="G58" s="194"/>
      <c r="H58" s="194"/>
      <c r="I58" s="194"/>
      <c r="J58" s="333"/>
    </row>
    <row r="59" spans="1:10" ht="15.75">
      <c r="A59" s="207"/>
      <c r="B59" s="240"/>
      <c r="C59" s="241"/>
      <c r="D59" s="242"/>
      <c r="E59" s="193"/>
      <c r="F59" s="243"/>
      <c r="G59" s="194"/>
      <c r="H59" s="194"/>
      <c r="I59" s="194"/>
      <c r="J59" s="333"/>
    </row>
    <row r="60" spans="1:10" ht="16.5">
      <c r="A60" s="204"/>
      <c r="B60" s="240"/>
      <c r="C60" s="241"/>
      <c r="D60" s="242"/>
      <c r="E60" s="193"/>
      <c r="F60" s="243"/>
      <c r="G60" s="194"/>
      <c r="H60" s="194"/>
      <c r="I60" s="194"/>
      <c r="J60" s="333"/>
    </row>
    <row r="61" spans="1:10" ht="16.5">
      <c r="A61" s="244"/>
      <c r="B61" s="240"/>
      <c r="C61" s="241"/>
      <c r="D61" s="242"/>
      <c r="E61" s="193"/>
      <c r="F61" s="243"/>
      <c r="G61" s="194"/>
      <c r="H61" s="194"/>
      <c r="I61" s="194"/>
      <c r="J61" s="333"/>
    </row>
    <row r="62" spans="1:10" ht="16.5">
      <c r="A62" s="244"/>
      <c r="B62" s="240"/>
      <c r="C62" s="241"/>
      <c r="D62" s="242"/>
      <c r="E62" s="193"/>
      <c r="F62" s="243"/>
      <c r="G62" s="194"/>
      <c r="H62" s="194"/>
      <c r="I62" s="194"/>
      <c r="J62" s="333"/>
    </row>
    <row r="63" spans="1:10" ht="15.75">
      <c r="A63" s="4"/>
      <c r="B63" s="240"/>
      <c r="C63" s="241"/>
      <c r="D63" s="242"/>
      <c r="E63" s="193"/>
      <c r="F63" s="243"/>
      <c r="G63" s="194"/>
      <c r="H63" s="194"/>
      <c r="I63" s="194"/>
      <c r="J63" s="333"/>
    </row>
    <row r="64" spans="1:10" ht="15.75">
      <c r="A64" s="207"/>
      <c r="B64" s="240"/>
      <c r="C64" s="241"/>
      <c r="D64" s="242"/>
      <c r="E64" s="193"/>
      <c r="F64" s="243"/>
      <c r="G64" s="194"/>
      <c r="H64" s="194"/>
      <c r="I64" s="194"/>
      <c r="J64" s="333"/>
    </row>
    <row r="65" spans="1:10" ht="15.75">
      <c r="A65" s="207"/>
      <c r="B65" s="240"/>
      <c r="C65" s="241"/>
      <c r="D65" s="242"/>
      <c r="E65" s="193"/>
      <c r="F65" s="243"/>
      <c r="G65" s="194"/>
      <c r="H65" s="194"/>
      <c r="I65" s="194"/>
      <c r="J65" s="333"/>
    </row>
    <row r="66" spans="1:10" ht="15.75">
      <c r="A66" s="207"/>
      <c r="B66" s="245"/>
      <c r="C66" s="241"/>
      <c r="D66" s="246"/>
      <c r="E66" s="193"/>
      <c r="F66" s="243"/>
      <c r="G66" s="194"/>
      <c r="H66" s="194"/>
      <c r="I66" s="194"/>
      <c r="J66" s="333"/>
    </row>
    <row r="67" spans="1:10" ht="15.75">
      <c r="A67" s="4"/>
      <c r="B67" s="240"/>
      <c r="C67" s="241"/>
      <c r="D67" s="242"/>
      <c r="E67" s="193"/>
      <c r="F67" s="243"/>
      <c r="G67" s="194"/>
      <c r="H67" s="194"/>
      <c r="I67" s="194"/>
      <c r="J67" s="333"/>
    </row>
    <row r="68" spans="1:10" ht="16.5">
      <c r="A68" s="204"/>
      <c r="B68" s="240"/>
      <c r="C68" s="241"/>
      <c r="D68" s="242"/>
      <c r="E68" s="193"/>
      <c r="F68" s="243"/>
      <c r="G68" s="194"/>
      <c r="H68" s="194"/>
      <c r="I68" s="194"/>
      <c r="J68" s="333"/>
    </row>
    <row r="69" spans="1:10" ht="16.5">
      <c r="A69" s="204"/>
      <c r="B69" s="240"/>
      <c r="C69" s="241"/>
      <c r="D69" s="242"/>
      <c r="E69" s="193"/>
      <c r="F69" s="243"/>
      <c r="G69" s="194"/>
      <c r="H69" s="194"/>
      <c r="I69" s="194"/>
      <c r="J69" s="333"/>
    </row>
    <row r="70" spans="1:10" ht="16.5">
      <c r="A70" s="204"/>
      <c r="B70" s="240"/>
      <c r="C70" s="241"/>
      <c r="D70" s="242"/>
      <c r="E70" s="193"/>
      <c r="F70" s="243"/>
      <c r="G70" s="194"/>
      <c r="H70" s="194"/>
      <c r="I70" s="194"/>
      <c r="J70" s="333"/>
    </row>
    <row r="71" spans="1:10" ht="16.5">
      <c r="A71" s="247"/>
      <c r="B71" s="240"/>
      <c r="C71" s="241"/>
      <c r="D71" s="242"/>
      <c r="E71" s="193"/>
      <c r="F71" s="243"/>
      <c r="G71" s="194"/>
      <c r="H71" s="194"/>
      <c r="I71" s="194"/>
      <c r="J71" s="333"/>
    </row>
    <row r="72" spans="1:10" ht="16.5">
      <c r="A72" s="204"/>
      <c r="B72" s="240"/>
      <c r="C72" s="241"/>
      <c r="D72" s="242"/>
      <c r="E72" s="193"/>
      <c r="F72" s="243"/>
      <c r="G72" s="194"/>
      <c r="H72" s="194"/>
      <c r="I72" s="194"/>
      <c r="J72" s="333"/>
    </row>
    <row r="73" spans="1:10" ht="16.5">
      <c r="A73" s="204"/>
      <c r="B73" s="240"/>
      <c r="C73" s="241"/>
      <c r="D73" s="242"/>
      <c r="E73" s="193"/>
      <c r="F73" s="243"/>
      <c r="G73" s="194"/>
      <c r="H73" s="194"/>
      <c r="I73" s="194"/>
      <c r="J73" s="333"/>
    </row>
    <row r="74" spans="1:10" ht="16.5">
      <c r="A74" s="204"/>
      <c r="B74" s="240"/>
      <c r="C74" s="241"/>
      <c r="D74" s="242"/>
      <c r="E74" s="193"/>
      <c r="F74" s="243"/>
      <c r="G74" s="194"/>
      <c r="H74" s="194"/>
      <c r="I74" s="194"/>
      <c r="J74" s="333"/>
    </row>
    <row r="75" spans="1:10" ht="16.5">
      <c r="A75" s="204"/>
      <c r="B75" s="240"/>
      <c r="C75" s="241"/>
      <c r="D75" s="242"/>
      <c r="E75" s="193"/>
      <c r="F75" s="243"/>
      <c r="G75" s="194"/>
      <c r="H75" s="194"/>
      <c r="I75" s="194"/>
      <c r="J75" s="333"/>
    </row>
    <row r="76" spans="1:10" ht="16.5">
      <c r="A76" s="204"/>
      <c r="B76" s="240"/>
      <c r="C76" s="241"/>
      <c r="D76" s="242"/>
      <c r="E76" s="193"/>
      <c r="F76" s="243"/>
      <c r="G76" s="194"/>
      <c r="H76" s="194"/>
      <c r="I76" s="194"/>
      <c r="J76" s="333"/>
    </row>
    <row r="77" spans="1:10" ht="16.5">
      <c r="A77" s="204"/>
      <c r="B77" s="245"/>
      <c r="C77" s="248"/>
      <c r="D77" s="249"/>
      <c r="E77" s="193"/>
      <c r="F77" s="243"/>
      <c r="G77" s="194"/>
      <c r="H77" s="194"/>
      <c r="I77" s="194"/>
      <c r="J77" s="333"/>
    </row>
    <row r="78" spans="1:10" ht="15.75">
      <c r="A78" s="4"/>
      <c r="B78" s="245"/>
      <c r="C78" s="241"/>
      <c r="D78" s="246"/>
      <c r="E78" s="193"/>
      <c r="F78" s="243"/>
      <c r="G78" s="194"/>
      <c r="H78" s="194"/>
      <c r="I78" s="194"/>
      <c r="J78" s="333"/>
    </row>
    <row r="79" spans="1:10" ht="15.75">
      <c r="A79" s="4"/>
      <c r="B79" s="250"/>
      <c r="C79" s="241"/>
      <c r="D79" s="251"/>
      <c r="E79" s="193"/>
      <c r="F79" s="243"/>
      <c r="G79" s="194"/>
      <c r="H79" s="194"/>
      <c r="I79" s="194"/>
      <c r="J79" s="333"/>
    </row>
    <row r="80" spans="1:10" ht="15.75">
      <c r="A80" s="252"/>
      <c r="B80" s="250"/>
      <c r="C80" s="241"/>
      <c r="D80" s="251"/>
      <c r="E80" s="193"/>
      <c r="F80" s="243"/>
      <c r="G80" s="194"/>
      <c r="H80" s="194"/>
      <c r="I80" s="194"/>
      <c r="J80" s="333"/>
    </row>
    <row r="81" spans="1:10" ht="15.75">
      <c r="A81" s="253"/>
      <c r="B81" s="250"/>
      <c r="C81" s="241"/>
      <c r="D81" s="251"/>
      <c r="E81" s="193"/>
      <c r="F81" s="243"/>
      <c r="G81" s="194"/>
      <c r="H81" s="194"/>
      <c r="I81" s="194"/>
      <c r="J81" s="333"/>
    </row>
    <row r="82" spans="1:10" ht="15.75">
      <c r="A82" s="253"/>
      <c r="B82" s="250"/>
      <c r="C82" s="241"/>
      <c r="D82" s="251"/>
      <c r="E82" s="193"/>
      <c r="F82" s="243"/>
      <c r="G82" s="194"/>
      <c r="H82" s="194"/>
      <c r="I82" s="194"/>
      <c r="J82" s="333"/>
    </row>
    <row r="83" spans="1:10" ht="16.5">
      <c r="A83" s="204"/>
      <c r="B83" s="250"/>
      <c r="C83" s="241"/>
      <c r="D83" s="251"/>
      <c r="E83" s="193"/>
      <c r="F83" s="243"/>
      <c r="G83" s="194"/>
      <c r="H83" s="194"/>
      <c r="I83" s="194"/>
      <c r="J83" s="333"/>
    </row>
    <row r="84" spans="1:10" ht="15.75">
      <c r="A84" s="253"/>
      <c r="B84" s="250"/>
      <c r="C84" s="241"/>
      <c r="D84" s="251"/>
      <c r="E84" s="193"/>
      <c r="F84" s="243"/>
      <c r="G84" s="194"/>
      <c r="H84" s="194"/>
      <c r="I84" s="194"/>
      <c r="J84" s="333"/>
    </row>
    <row r="85" spans="1:10" ht="15.75">
      <c r="A85" s="253"/>
      <c r="B85" s="250"/>
      <c r="C85" s="241"/>
      <c r="D85" s="251"/>
      <c r="E85" s="193"/>
      <c r="F85" s="243"/>
      <c r="G85" s="194"/>
      <c r="H85" s="194"/>
      <c r="I85" s="194"/>
      <c r="J85" s="333"/>
    </row>
    <row r="86" spans="1:10" ht="15.75">
      <c r="A86" s="253"/>
      <c r="B86" s="250"/>
      <c r="C86" s="241"/>
      <c r="D86" s="251"/>
      <c r="E86" s="193"/>
      <c r="F86" s="243"/>
      <c r="G86" s="194"/>
      <c r="H86" s="194"/>
      <c r="I86" s="194"/>
      <c r="J86" s="333"/>
    </row>
    <row r="87" spans="1:10" ht="15.75">
      <c r="A87" s="253"/>
      <c r="B87" s="250"/>
      <c r="C87" s="241"/>
      <c r="D87" s="251"/>
      <c r="E87" s="193"/>
      <c r="F87" s="243"/>
      <c r="G87" s="194"/>
      <c r="H87" s="194"/>
      <c r="I87" s="194"/>
      <c r="J87" s="333"/>
    </row>
    <row r="88" spans="1:10" ht="15.75">
      <c r="A88" s="253"/>
      <c r="B88" s="250"/>
      <c r="C88" s="241"/>
      <c r="D88" s="251"/>
      <c r="E88" s="193"/>
      <c r="F88" s="243"/>
      <c r="G88" s="194"/>
      <c r="H88" s="194"/>
      <c r="I88" s="194"/>
      <c r="J88" s="333"/>
    </row>
    <row r="89" spans="1:10" ht="15.75">
      <c r="A89" s="253"/>
      <c r="B89" s="245"/>
      <c r="C89" s="254"/>
      <c r="D89" s="242"/>
      <c r="E89" s="193"/>
      <c r="F89" s="243"/>
      <c r="G89" s="194"/>
      <c r="H89" s="194"/>
      <c r="I89" s="194"/>
      <c r="J89" s="333"/>
    </row>
    <row r="90" spans="1:10" ht="15.75">
      <c r="A90" s="4"/>
      <c r="B90" s="250"/>
      <c r="C90" s="241"/>
      <c r="D90" s="251"/>
      <c r="E90" s="193"/>
      <c r="F90" s="243"/>
      <c r="G90" s="194"/>
      <c r="H90" s="194"/>
      <c r="I90" s="194"/>
      <c r="J90" s="333"/>
    </row>
    <row r="91" spans="1:10" ht="15.75">
      <c r="A91" s="253"/>
      <c r="B91" s="250"/>
      <c r="C91" s="241"/>
      <c r="D91" s="251"/>
      <c r="E91" s="193"/>
      <c r="F91" s="243"/>
      <c r="G91" s="194"/>
      <c r="H91" s="194"/>
      <c r="I91" s="194"/>
      <c r="J91" s="333"/>
    </row>
    <row r="92" spans="1:10" ht="15.75">
      <c r="A92" s="195"/>
      <c r="B92" s="250"/>
      <c r="C92" s="241"/>
      <c r="D92" s="251"/>
      <c r="E92" s="193"/>
      <c r="F92" s="243"/>
      <c r="G92" s="194"/>
      <c r="H92" s="194"/>
      <c r="I92" s="194"/>
      <c r="J92" s="333"/>
    </row>
    <row r="93" spans="1:10" ht="15.75">
      <c r="A93" s="195"/>
      <c r="B93" s="250"/>
      <c r="C93" s="241"/>
      <c r="D93" s="251"/>
      <c r="E93" s="193"/>
      <c r="F93" s="243"/>
      <c r="G93" s="194"/>
      <c r="H93" s="194"/>
      <c r="I93" s="194"/>
      <c r="J93" s="333"/>
    </row>
    <row r="94" spans="1:10" ht="16.5">
      <c r="A94" s="255"/>
      <c r="B94" s="250"/>
      <c r="C94" s="241"/>
      <c r="D94" s="251"/>
      <c r="E94" s="193"/>
      <c r="F94" s="243"/>
      <c r="G94" s="194"/>
      <c r="H94" s="194"/>
      <c r="I94" s="194"/>
      <c r="J94" s="333"/>
    </row>
    <row r="95" spans="1:10" ht="15.75">
      <c r="A95" s="195"/>
      <c r="B95" s="250"/>
      <c r="C95" s="241"/>
      <c r="D95" s="251"/>
      <c r="E95" s="193"/>
      <c r="F95" s="243"/>
      <c r="G95" s="194"/>
      <c r="H95" s="194"/>
      <c r="I95" s="194"/>
      <c r="J95" s="333"/>
    </row>
    <row r="96" spans="1:10" ht="15.75">
      <c r="A96" s="195"/>
      <c r="B96" s="250"/>
      <c r="C96" s="241"/>
      <c r="D96" s="251"/>
      <c r="E96" s="193"/>
      <c r="F96" s="243"/>
      <c r="G96" s="194"/>
      <c r="H96" s="194"/>
      <c r="I96" s="194"/>
      <c r="J96" s="333"/>
    </row>
    <row r="97" spans="1:10" ht="15.75">
      <c r="A97" s="195"/>
      <c r="B97" s="250"/>
      <c r="C97" s="241"/>
      <c r="D97" s="251"/>
      <c r="E97" s="193"/>
      <c r="F97" s="243"/>
      <c r="G97" s="194"/>
      <c r="H97" s="194"/>
      <c r="I97" s="194"/>
      <c r="J97" s="333"/>
    </row>
    <row r="98" spans="1:10" ht="15.75">
      <c r="A98" s="195"/>
      <c r="B98" s="250"/>
      <c r="C98" s="241"/>
      <c r="D98" s="251"/>
      <c r="E98" s="193"/>
      <c r="F98" s="243"/>
      <c r="G98" s="194"/>
      <c r="H98" s="194"/>
      <c r="I98" s="194"/>
      <c r="J98" s="333"/>
    </row>
    <row r="99" spans="1:10" ht="15.75">
      <c r="A99" s="195"/>
      <c r="B99" s="250"/>
      <c r="C99" s="241"/>
      <c r="D99" s="251"/>
      <c r="E99" s="193"/>
      <c r="F99" s="243"/>
      <c r="G99" s="194"/>
      <c r="H99" s="194"/>
      <c r="I99" s="194"/>
      <c r="J99" s="333"/>
    </row>
    <row r="100" spans="1:10" ht="15.75">
      <c r="A100" s="4"/>
      <c r="B100" s="248"/>
      <c r="C100" s="248"/>
      <c r="D100" s="256"/>
      <c r="E100" s="193"/>
      <c r="F100" s="243"/>
      <c r="G100" s="194"/>
      <c r="H100" s="194"/>
      <c r="I100" s="194"/>
      <c r="J100" s="333"/>
    </row>
    <row r="101" spans="1:10" ht="15.75">
      <c r="A101" s="4"/>
      <c r="B101" s="250"/>
      <c r="C101" s="257"/>
      <c r="D101" s="258"/>
      <c r="E101" s="193"/>
      <c r="F101" s="243"/>
      <c r="G101" s="194"/>
      <c r="H101" s="194"/>
      <c r="I101" s="194"/>
      <c r="J101" s="333"/>
    </row>
    <row r="102" spans="1:10" ht="15.75">
      <c r="A102" s="4"/>
      <c r="B102" s="250"/>
      <c r="C102" s="257"/>
      <c r="D102" s="258"/>
      <c r="E102" s="193"/>
      <c r="F102" s="243"/>
      <c r="G102" s="194"/>
      <c r="H102" s="194"/>
      <c r="I102" s="194"/>
      <c r="J102" s="333"/>
    </row>
    <row r="103" spans="1:10" ht="15.75">
      <c r="A103" s="4"/>
      <c r="B103" s="250"/>
      <c r="C103" s="257"/>
      <c r="D103" s="258"/>
      <c r="E103" s="193"/>
      <c r="F103" s="243"/>
      <c r="G103" s="194"/>
      <c r="H103" s="194"/>
      <c r="I103" s="194"/>
      <c r="J103" s="333"/>
    </row>
    <row r="104" spans="1:10" ht="15.75">
      <c r="A104" s="4"/>
      <c r="B104" s="250"/>
      <c r="C104" s="257"/>
      <c r="D104" s="258"/>
      <c r="E104" s="193"/>
      <c r="F104" s="243"/>
      <c r="G104" s="194"/>
      <c r="H104" s="194"/>
      <c r="I104" s="194"/>
      <c r="J104" s="333"/>
    </row>
    <row r="105" spans="1:10" ht="16.5">
      <c r="A105" s="191"/>
      <c r="B105" s="250"/>
      <c r="C105" s="257"/>
      <c r="D105" s="258"/>
      <c r="E105" s="193"/>
      <c r="F105" s="243"/>
      <c r="G105" s="194"/>
      <c r="H105" s="194"/>
      <c r="I105" s="194"/>
      <c r="J105" s="333"/>
    </row>
    <row r="106" spans="1:10" ht="15.75">
      <c r="A106" s="4"/>
      <c r="B106" s="250"/>
      <c r="C106" s="257"/>
      <c r="D106" s="258"/>
      <c r="E106" s="193"/>
      <c r="F106" s="243"/>
      <c r="G106" s="194"/>
      <c r="H106" s="194"/>
      <c r="I106" s="194"/>
      <c r="J106" s="333"/>
    </row>
    <row r="107" spans="1:10" ht="15.75">
      <c r="A107" s="4"/>
      <c r="B107" s="250"/>
      <c r="C107" s="257"/>
      <c r="D107" s="258"/>
      <c r="E107" s="193"/>
      <c r="F107" s="243"/>
      <c r="G107" s="194"/>
      <c r="H107" s="194"/>
      <c r="I107" s="194"/>
      <c r="J107" s="333"/>
    </row>
    <row r="108" spans="1:10" ht="15.75">
      <c r="A108" s="4"/>
      <c r="B108" s="250"/>
      <c r="C108" s="257"/>
      <c r="D108" s="258"/>
      <c r="E108" s="193"/>
      <c r="F108" s="243"/>
      <c r="G108" s="194"/>
      <c r="H108" s="194"/>
      <c r="I108" s="194"/>
      <c r="J108" s="333"/>
    </row>
    <row r="109" spans="1:10" ht="15.75">
      <c r="A109" s="4"/>
      <c r="B109" s="250"/>
      <c r="C109" s="257"/>
      <c r="D109" s="258"/>
      <c r="E109" s="193"/>
      <c r="F109" s="243"/>
      <c r="G109" s="194"/>
      <c r="H109" s="194"/>
      <c r="I109" s="194"/>
      <c r="J109" s="333"/>
    </row>
    <row r="110" spans="1:10" ht="15.75">
      <c r="A110" s="4"/>
      <c r="B110" s="250"/>
      <c r="C110" s="257"/>
      <c r="D110" s="258"/>
      <c r="E110" s="193"/>
      <c r="F110" s="243"/>
      <c r="G110" s="194"/>
      <c r="H110" s="194"/>
      <c r="I110" s="194"/>
      <c r="J110" s="333"/>
    </row>
    <row r="111" spans="1:10" ht="12.75">
      <c r="A111" s="4"/>
      <c r="B111" s="4"/>
      <c r="C111" s="4"/>
      <c r="D111" s="4"/>
      <c r="E111" s="193"/>
      <c r="F111" s="243"/>
      <c r="G111" s="194"/>
      <c r="H111" s="194"/>
      <c r="I111" s="194"/>
      <c r="J111" s="333"/>
    </row>
    <row r="112" spans="1:10" ht="12.75">
      <c r="A112" s="4"/>
      <c r="B112" s="4"/>
      <c r="C112" s="4"/>
      <c r="D112" s="4"/>
      <c r="E112" s="193"/>
      <c r="F112" s="243"/>
      <c r="G112" s="194"/>
      <c r="H112" s="194"/>
      <c r="I112" s="194"/>
      <c r="J112" s="333"/>
    </row>
    <row r="113" spans="1:10" ht="12.75">
      <c r="A113" s="4"/>
      <c r="B113" s="4"/>
      <c r="C113" s="4"/>
      <c r="D113" s="4"/>
      <c r="E113" s="193"/>
      <c r="F113" s="243"/>
      <c r="G113" s="194"/>
      <c r="H113" s="194"/>
      <c r="I113" s="194"/>
      <c r="J113" s="333"/>
    </row>
    <row r="114" spans="1:10" ht="12.75">
      <c r="A114" s="4"/>
      <c r="B114" s="4"/>
      <c r="C114" s="4"/>
      <c r="D114" s="4"/>
      <c r="E114" s="193"/>
      <c r="F114" s="243"/>
      <c r="G114" s="194"/>
      <c r="H114" s="194"/>
      <c r="I114" s="194"/>
      <c r="J114" s="333"/>
    </row>
    <row r="115" spans="5:10" ht="12.75">
      <c r="E115" s="194"/>
      <c r="F115" s="243"/>
      <c r="G115" s="194"/>
      <c r="H115" s="194"/>
      <c r="I115" s="194"/>
      <c r="J115" s="333"/>
    </row>
    <row r="116" spans="5:10" ht="12.75">
      <c r="E116" s="194"/>
      <c r="F116" s="243"/>
      <c r="G116" s="194"/>
      <c r="H116" s="194"/>
      <c r="I116" s="194"/>
      <c r="J116" s="333"/>
    </row>
    <row r="117" spans="5:10" ht="12.75">
      <c r="E117" s="194"/>
      <c r="F117" s="243"/>
      <c r="G117" s="194"/>
      <c r="H117" s="194"/>
      <c r="I117" s="194"/>
      <c r="J117" s="333"/>
    </row>
    <row r="118" spans="5:10" ht="12.75">
      <c r="E118" s="194"/>
      <c r="F118" s="243"/>
      <c r="G118" s="194"/>
      <c r="H118" s="194"/>
      <c r="I118" s="194"/>
      <c r="J118" s="333"/>
    </row>
    <row r="119" spans="5:10" ht="12.75">
      <c r="E119" s="232"/>
      <c r="F119" s="243"/>
      <c r="G119" s="194"/>
      <c r="H119" s="194"/>
      <c r="I119" s="194"/>
      <c r="J119" s="333"/>
    </row>
    <row r="120" spans="5:10" ht="12.75">
      <c r="E120" s="189"/>
      <c r="F120" s="228"/>
      <c r="G120" s="194"/>
      <c r="H120" s="194"/>
      <c r="I120" s="194"/>
      <c r="J120" s="333"/>
    </row>
    <row r="121" spans="5:10" ht="12.75">
      <c r="E121" s="189"/>
      <c r="F121" s="228"/>
      <c r="G121" s="194"/>
      <c r="H121" s="194"/>
      <c r="I121" s="194"/>
      <c r="J121" s="333"/>
    </row>
    <row r="122" spans="5:10" ht="12.75">
      <c r="E122" s="225"/>
      <c r="F122" s="243"/>
      <c r="G122" s="194"/>
      <c r="H122" s="194"/>
      <c r="I122" s="194"/>
      <c r="J122" s="333"/>
    </row>
    <row r="123" spans="5:10" ht="12.75">
      <c r="E123" s="193"/>
      <c r="F123" s="243"/>
      <c r="G123" s="194"/>
      <c r="H123" s="194"/>
      <c r="I123" s="194"/>
      <c r="J123" s="333"/>
    </row>
    <row r="124" spans="5:10" ht="12.75">
      <c r="E124" s="193"/>
      <c r="F124" s="243"/>
      <c r="G124" s="194"/>
      <c r="H124" s="194"/>
      <c r="I124" s="194"/>
      <c r="J124" s="333"/>
    </row>
    <row r="125" spans="5:10" ht="12.75">
      <c r="E125" s="193"/>
      <c r="F125" s="243"/>
      <c r="G125" s="194"/>
      <c r="H125" s="194"/>
      <c r="I125" s="194"/>
      <c r="J125" s="333"/>
    </row>
    <row r="126" spans="5:10" ht="12.75">
      <c r="E126" s="193"/>
      <c r="F126" s="243"/>
      <c r="G126" s="194"/>
      <c r="H126" s="194"/>
      <c r="I126" s="194"/>
      <c r="J126" s="333"/>
    </row>
    <row r="127" spans="5:10" ht="12.75">
      <c r="E127" s="193"/>
      <c r="F127" s="243"/>
      <c r="G127" s="194"/>
      <c r="H127" s="194"/>
      <c r="I127" s="194"/>
      <c r="J127" s="333"/>
    </row>
    <row r="128" spans="5:10" ht="12.75">
      <c r="E128" s="193"/>
      <c r="F128" s="243"/>
      <c r="G128" s="194"/>
      <c r="H128" s="194"/>
      <c r="I128" s="194"/>
      <c r="J128" s="333"/>
    </row>
    <row r="129" spans="5:10" ht="12.75">
      <c r="E129" s="193"/>
      <c r="F129" s="243"/>
      <c r="G129" s="194"/>
      <c r="H129" s="194"/>
      <c r="I129" s="194"/>
      <c r="J129" s="333"/>
    </row>
    <row r="130" spans="5:10" ht="12.75">
      <c r="E130" s="193"/>
      <c r="F130" s="243"/>
      <c r="G130" s="194"/>
      <c r="H130" s="194"/>
      <c r="I130" s="194"/>
      <c r="J130" s="333"/>
    </row>
    <row r="131" spans="5:10" ht="12.75">
      <c r="E131" s="193"/>
      <c r="F131" s="243"/>
      <c r="G131" s="194"/>
      <c r="H131" s="194"/>
      <c r="I131" s="194"/>
      <c r="J131" s="333"/>
    </row>
    <row r="132" spans="5:10" ht="12.75">
      <c r="E132" s="193"/>
      <c r="F132" s="243"/>
      <c r="G132" s="194"/>
      <c r="H132" s="194"/>
      <c r="I132" s="194"/>
      <c r="J132" s="333"/>
    </row>
    <row r="133" spans="5:10" ht="12.75">
      <c r="E133" s="193"/>
      <c r="F133" s="243"/>
      <c r="G133" s="194"/>
      <c r="H133" s="194"/>
      <c r="I133" s="194"/>
      <c r="J133" s="333"/>
    </row>
    <row r="134" spans="5:10" ht="12.75">
      <c r="E134" s="193"/>
      <c r="F134" s="243"/>
      <c r="G134" s="194"/>
      <c r="H134" s="194"/>
      <c r="I134" s="194"/>
      <c r="J134" s="333"/>
    </row>
    <row r="135" spans="5:10" ht="12.75">
      <c r="E135" s="193"/>
      <c r="F135" s="243"/>
      <c r="G135" s="194"/>
      <c r="H135" s="194"/>
      <c r="I135" s="194"/>
      <c r="J135" s="333"/>
    </row>
    <row r="136" spans="5:10" ht="12.75">
      <c r="E136" s="193"/>
      <c r="F136" s="243"/>
      <c r="G136" s="194"/>
      <c r="H136" s="194"/>
      <c r="I136" s="194"/>
      <c r="J136" s="333"/>
    </row>
    <row r="137" spans="5:10" ht="12.75">
      <c r="E137" s="193"/>
      <c r="F137" s="243"/>
      <c r="G137" s="194"/>
      <c r="H137" s="194"/>
      <c r="I137" s="194"/>
      <c r="J137" s="333"/>
    </row>
    <row r="138" spans="5:10" ht="12.75">
      <c r="E138" s="193"/>
      <c r="F138" s="243"/>
      <c r="G138" s="194"/>
      <c r="H138" s="194"/>
      <c r="I138" s="194"/>
      <c r="J138" s="333"/>
    </row>
    <row r="139" spans="5:10" ht="12.75">
      <c r="E139" s="193"/>
      <c r="F139" s="243"/>
      <c r="G139" s="194"/>
      <c r="H139" s="194"/>
      <c r="I139" s="194"/>
      <c r="J139" s="333"/>
    </row>
    <row r="140" spans="5:10" ht="12.75">
      <c r="E140" s="193"/>
      <c r="F140" s="243"/>
      <c r="G140" s="194"/>
      <c r="H140" s="194"/>
      <c r="I140" s="194"/>
      <c r="J140" s="333"/>
    </row>
    <row r="141" spans="5:10" ht="12.75">
      <c r="E141" s="193"/>
      <c r="F141" s="243"/>
      <c r="G141" s="194"/>
      <c r="H141" s="194"/>
      <c r="I141" s="194"/>
      <c r="J141" s="333"/>
    </row>
    <row r="142" spans="5:10" ht="12.75">
      <c r="E142" s="193"/>
      <c r="F142" s="243"/>
      <c r="G142" s="194"/>
      <c r="H142" s="194"/>
      <c r="I142" s="194"/>
      <c r="J142" s="333"/>
    </row>
    <row r="143" spans="5:10" ht="12.75">
      <c r="E143" s="193"/>
      <c r="F143" s="243"/>
      <c r="G143" s="194"/>
      <c r="H143" s="194"/>
      <c r="I143" s="194"/>
      <c r="J143" s="333"/>
    </row>
    <row r="144" spans="5:10" ht="12.75">
      <c r="E144" s="193"/>
      <c r="F144" s="243"/>
      <c r="G144" s="194"/>
      <c r="H144" s="194"/>
      <c r="I144" s="194"/>
      <c r="J144" s="333"/>
    </row>
    <row r="145" spans="5:10" ht="12.75">
      <c r="E145" s="193"/>
      <c r="F145" s="243"/>
      <c r="G145" s="194"/>
      <c r="H145" s="194"/>
      <c r="I145" s="194"/>
      <c r="J145" s="333"/>
    </row>
    <row r="146" spans="5:10" ht="12.75">
      <c r="E146" s="193"/>
      <c r="F146" s="243"/>
      <c r="G146" s="194"/>
      <c r="H146" s="194"/>
      <c r="I146" s="194"/>
      <c r="J146" s="333"/>
    </row>
    <row r="147" spans="5:10" ht="12.75">
      <c r="E147" s="193"/>
      <c r="F147" s="243"/>
      <c r="G147" s="194"/>
      <c r="H147" s="194"/>
      <c r="I147" s="194"/>
      <c r="J147" s="333"/>
    </row>
    <row r="148" spans="5:10" ht="12.75">
      <c r="E148" s="193"/>
      <c r="F148" s="243"/>
      <c r="G148" s="194"/>
      <c r="H148" s="194"/>
      <c r="I148" s="194"/>
      <c r="J148" s="333"/>
    </row>
    <row r="149" spans="5:10" ht="12.75">
      <c r="E149" s="193"/>
      <c r="F149" s="243"/>
      <c r="G149" s="194"/>
      <c r="H149" s="194"/>
      <c r="I149" s="194"/>
      <c r="J149" s="333"/>
    </row>
    <row r="150" spans="5:10" ht="12.75">
      <c r="E150" s="193"/>
      <c r="F150" s="243"/>
      <c r="G150" s="194"/>
      <c r="H150" s="194"/>
      <c r="I150" s="194"/>
      <c r="J150" s="333"/>
    </row>
    <row r="151" spans="5:10" ht="12.75">
      <c r="E151" s="193"/>
      <c r="F151" s="243"/>
      <c r="G151" s="194"/>
      <c r="H151" s="194"/>
      <c r="I151" s="194"/>
      <c r="J151" s="333"/>
    </row>
    <row r="152" spans="5:10" ht="12.75">
      <c r="E152" s="193"/>
      <c r="F152" s="243"/>
      <c r="G152" s="194"/>
      <c r="H152" s="194"/>
      <c r="I152" s="194"/>
      <c r="J152" s="333"/>
    </row>
    <row r="153" spans="5:10" ht="12.75">
      <c r="E153" s="193"/>
      <c r="F153" s="243"/>
      <c r="G153" s="194"/>
      <c r="H153" s="194"/>
      <c r="I153" s="194"/>
      <c r="J153" s="333"/>
    </row>
    <row r="154" spans="5:10" ht="12.75">
      <c r="E154" s="193"/>
      <c r="F154" s="243"/>
      <c r="G154" s="194"/>
      <c r="H154" s="194"/>
      <c r="I154" s="194"/>
      <c r="J154" s="333"/>
    </row>
    <row r="155" spans="5:10" ht="12.75">
      <c r="E155" s="193"/>
      <c r="F155" s="243"/>
      <c r="G155" s="194"/>
      <c r="H155" s="194"/>
      <c r="I155" s="194"/>
      <c r="J155" s="333"/>
    </row>
    <row r="156" spans="5:10" ht="12.75">
      <c r="E156" s="193"/>
      <c r="F156" s="243"/>
      <c r="G156" s="194"/>
      <c r="H156" s="194"/>
      <c r="I156" s="194"/>
      <c r="J156" s="333"/>
    </row>
    <row r="157" spans="5:10" ht="12.75">
      <c r="E157" s="193"/>
      <c r="F157" s="243"/>
      <c r="G157" s="194"/>
      <c r="H157" s="194"/>
      <c r="I157" s="194"/>
      <c r="J157" s="333"/>
    </row>
    <row r="158" spans="5:10" ht="12.75">
      <c r="E158" s="193"/>
      <c r="F158" s="243"/>
      <c r="G158" s="194"/>
      <c r="H158" s="194"/>
      <c r="I158" s="194"/>
      <c r="J158" s="333"/>
    </row>
    <row r="159" spans="5:10" ht="12.75">
      <c r="E159" s="193"/>
      <c r="F159" s="243"/>
      <c r="G159" s="194"/>
      <c r="H159" s="194"/>
      <c r="I159" s="194"/>
      <c r="J159" s="333"/>
    </row>
    <row r="160" spans="5:10" ht="12.75">
      <c r="E160" s="193"/>
      <c r="F160" s="243"/>
      <c r="G160" s="194"/>
      <c r="H160" s="194"/>
      <c r="I160" s="194"/>
      <c r="J160" s="333"/>
    </row>
    <row r="161" spans="5:10" ht="12.75">
      <c r="E161" s="193"/>
      <c r="F161" s="243"/>
      <c r="G161" s="194"/>
      <c r="H161" s="194"/>
      <c r="I161" s="194"/>
      <c r="J161" s="333"/>
    </row>
    <row r="162" spans="5:10" ht="12.75">
      <c r="E162" s="193"/>
      <c r="F162" s="243"/>
      <c r="G162" s="194"/>
      <c r="H162" s="194"/>
      <c r="I162" s="194"/>
      <c r="J162" s="333"/>
    </row>
    <row r="163" spans="5:10" ht="12.75">
      <c r="E163" s="193"/>
      <c r="F163" s="243"/>
      <c r="G163" s="194"/>
      <c r="H163" s="194"/>
      <c r="I163" s="194"/>
      <c r="J163" s="333"/>
    </row>
    <row r="164" spans="5:10" ht="12.75">
      <c r="E164" s="193"/>
      <c r="F164" s="243"/>
      <c r="G164" s="194"/>
      <c r="H164" s="194"/>
      <c r="I164" s="194"/>
      <c r="J164" s="333"/>
    </row>
    <row r="165" spans="5:10" ht="12.75">
      <c r="E165" s="193"/>
      <c r="F165" s="243"/>
      <c r="G165" s="194"/>
      <c r="H165" s="194"/>
      <c r="I165" s="194"/>
      <c r="J165" s="333"/>
    </row>
    <row r="166" spans="5:10" ht="12.75">
      <c r="E166" s="193"/>
      <c r="F166" s="243"/>
      <c r="G166" s="194"/>
      <c r="H166" s="194"/>
      <c r="I166" s="194"/>
      <c r="J166" s="333"/>
    </row>
    <row r="167" spans="5:10" ht="12.75">
      <c r="E167" s="193"/>
      <c r="F167" s="243"/>
      <c r="G167" s="194"/>
      <c r="H167" s="194"/>
      <c r="I167" s="194"/>
      <c r="J167" s="333"/>
    </row>
    <row r="168" spans="5:10" ht="12.75">
      <c r="E168" s="193"/>
      <c r="F168" s="243"/>
      <c r="G168" s="194"/>
      <c r="H168" s="194"/>
      <c r="I168" s="194"/>
      <c r="J168" s="333"/>
    </row>
    <row r="169" spans="5:10" ht="12.75">
      <c r="E169" s="193"/>
      <c r="F169" s="243"/>
      <c r="G169" s="194"/>
      <c r="H169" s="194"/>
      <c r="I169" s="194"/>
      <c r="J169" s="333"/>
    </row>
    <row r="170" spans="5:10" ht="12.75">
      <c r="E170" s="193"/>
      <c r="F170" s="243"/>
      <c r="G170" s="194"/>
      <c r="H170" s="194"/>
      <c r="I170" s="194"/>
      <c r="J170" s="333"/>
    </row>
    <row r="171" spans="5:10" ht="12.75">
      <c r="E171" s="193"/>
      <c r="F171" s="243"/>
      <c r="G171" s="194"/>
      <c r="H171" s="194"/>
      <c r="I171" s="194"/>
      <c r="J171" s="333"/>
    </row>
    <row r="172" spans="5:10" ht="12.75">
      <c r="E172" s="193"/>
      <c r="F172" s="243"/>
      <c r="G172" s="194"/>
      <c r="H172" s="194"/>
      <c r="I172" s="194"/>
      <c r="J172" s="333"/>
    </row>
    <row r="173" spans="5:10" ht="12.75">
      <c r="E173" s="193"/>
      <c r="F173" s="243"/>
      <c r="G173" s="194"/>
      <c r="H173" s="194"/>
      <c r="I173" s="194"/>
      <c r="J173" s="333"/>
    </row>
    <row r="174" spans="5:10" ht="12.75">
      <c r="E174" s="193"/>
      <c r="F174" s="243"/>
      <c r="G174" s="194"/>
      <c r="H174" s="194"/>
      <c r="I174" s="194"/>
      <c r="J174" s="333"/>
    </row>
    <row r="175" spans="5:10" ht="12.75">
      <c r="E175" s="193"/>
      <c r="F175" s="243"/>
      <c r="G175" s="194"/>
      <c r="H175" s="194"/>
      <c r="I175" s="194"/>
      <c r="J175" s="333"/>
    </row>
    <row r="176" spans="5:10" ht="12.75">
      <c r="E176" s="193"/>
      <c r="F176" s="243"/>
      <c r="G176" s="194"/>
      <c r="H176" s="194"/>
      <c r="I176" s="194"/>
      <c r="J176" s="333"/>
    </row>
    <row r="177" spans="5:10" ht="12.75">
      <c r="E177" s="193"/>
      <c r="F177" s="243"/>
      <c r="G177" s="194"/>
      <c r="H177" s="194"/>
      <c r="I177" s="194"/>
      <c r="J177" s="333"/>
    </row>
    <row r="178" spans="5:10" ht="12.75">
      <c r="E178" s="193"/>
      <c r="F178" s="243"/>
      <c r="G178" s="194"/>
      <c r="H178" s="194"/>
      <c r="I178" s="194"/>
      <c r="J178" s="333"/>
    </row>
    <row r="179" spans="5:10" ht="12.75">
      <c r="E179" s="193"/>
      <c r="F179" s="243"/>
      <c r="G179" s="194"/>
      <c r="H179" s="194"/>
      <c r="I179" s="194"/>
      <c r="J179" s="333"/>
    </row>
    <row r="180" spans="5:10" ht="12.75">
      <c r="E180" s="193"/>
      <c r="F180" s="243"/>
      <c r="G180" s="194"/>
      <c r="H180" s="194"/>
      <c r="I180" s="194"/>
      <c r="J180" s="333"/>
    </row>
    <row r="181" spans="1:10" ht="15">
      <c r="A181" s="190"/>
      <c r="B181" s="4"/>
      <c r="C181" s="191"/>
      <c r="D181" s="192"/>
      <c r="E181" s="193"/>
      <c r="F181" s="243"/>
      <c r="G181" s="194"/>
      <c r="H181" s="194"/>
      <c r="I181" s="194"/>
      <c r="J181" s="333"/>
    </row>
    <row r="182" spans="1:10" ht="15">
      <c r="A182" s="190"/>
      <c r="B182" s="4"/>
      <c r="C182" s="191"/>
      <c r="D182" s="196"/>
      <c r="E182" s="193"/>
      <c r="F182" s="243"/>
      <c r="G182" s="194"/>
      <c r="H182" s="194"/>
      <c r="I182" s="194"/>
      <c r="J182" s="333"/>
    </row>
    <row r="183" spans="1:10" ht="13.5">
      <c r="A183" s="190"/>
      <c r="B183" s="4"/>
      <c r="C183" s="190"/>
      <c r="D183" s="190"/>
      <c r="E183" s="193"/>
      <c r="F183" s="243"/>
      <c r="G183" s="194"/>
      <c r="H183" s="194"/>
      <c r="I183" s="194"/>
      <c r="J183" s="333"/>
    </row>
    <row r="184" spans="1:10" ht="15">
      <c r="A184" s="236"/>
      <c r="B184" s="4"/>
      <c r="C184" s="236"/>
      <c r="D184" s="4"/>
      <c r="E184" s="193"/>
      <c r="F184" s="243"/>
      <c r="G184" s="194"/>
      <c r="H184" s="194"/>
      <c r="I184" s="194"/>
      <c r="J184" s="333"/>
    </row>
    <row r="185" spans="1:10" ht="15">
      <c r="A185" s="4"/>
      <c r="B185" s="259"/>
      <c r="C185" s="237"/>
      <c r="D185" s="236"/>
      <c r="E185" s="193"/>
      <c r="F185" s="243"/>
      <c r="G185" s="194"/>
      <c r="H185" s="194"/>
      <c r="I185" s="194"/>
      <c r="J185" s="333"/>
    </row>
    <row r="186" spans="1:10" ht="13.5">
      <c r="A186" s="200"/>
      <c r="B186" s="4"/>
      <c r="C186" s="4"/>
      <c r="D186" s="200"/>
      <c r="E186" s="193"/>
      <c r="F186" s="243"/>
      <c r="G186" s="194"/>
      <c r="H186" s="194"/>
      <c r="I186" s="194"/>
      <c r="J186" s="333"/>
    </row>
    <row r="187" spans="1:10" ht="15.75">
      <c r="A187" s="4"/>
      <c r="B187" s="250"/>
      <c r="C187" s="241"/>
      <c r="D187" s="242"/>
      <c r="E187" s="193"/>
      <c r="F187" s="243"/>
      <c r="G187" s="194"/>
      <c r="H187" s="194"/>
      <c r="I187" s="194"/>
      <c r="J187" s="333"/>
    </row>
    <row r="188" spans="1:10" ht="16.5">
      <c r="A188" s="204"/>
      <c r="B188" s="250"/>
      <c r="C188" s="241"/>
      <c r="D188" s="242"/>
      <c r="E188" s="193"/>
      <c r="F188" s="243"/>
      <c r="G188" s="194"/>
      <c r="H188" s="194"/>
      <c r="I188" s="194"/>
      <c r="J188" s="333"/>
    </row>
    <row r="189" spans="1:10" ht="15.75">
      <c r="A189" s="207"/>
      <c r="B189" s="250"/>
      <c r="C189" s="241"/>
      <c r="D189" s="242"/>
      <c r="E189" s="193"/>
      <c r="F189" s="243"/>
      <c r="G189" s="194"/>
      <c r="H189" s="194"/>
      <c r="I189" s="194"/>
      <c r="J189" s="333"/>
    </row>
    <row r="190" spans="1:10" ht="15.75">
      <c r="A190" s="207"/>
      <c r="B190" s="250"/>
      <c r="C190" s="241"/>
      <c r="D190" s="242"/>
      <c r="E190" s="193"/>
      <c r="F190" s="243"/>
      <c r="G190" s="194"/>
      <c r="H190" s="194"/>
      <c r="I190" s="194"/>
      <c r="J190" s="333"/>
    </row>
    <row r="191" spans="1:10" ht="15.75">
      <c r="A191" s="207"/>
      <c r="B191" s="250"/>
      <c r="C191" s="241"/>
      <c r="D191" s="242"/>
      <c r="E191" s="193"/>
      <c r="F191" s="243"/>
      <c r="G191" s="194"/>
      <c r="H191" s="194"/>
      <c r="I191" s="194"/>
      <c r="J191" s="333"/>
    </row>
    <row r="192" spans="1:10" ht="16.5">
      <c r="A192" s="201"/>
      <c r="B192" s="250"/>
      <c r="C192" s="241"/>
      <c r="D192" s="242"/>
      <c r="E192" s="193"/>
      <c r="F192" s="243"/>
      <c r="G192" s="194"/>
      <c r="H192" s="194"/>
      <c r="I192" s="194"/>
      <c r="J192" s="333"/>
    </row>
    <row r="193" spans="1:10" ht="15.75">
      <c r="A193" s="207"/>
      <c r="B193" s="250"/>
      <c r="C193" s="241"/>
      <c r="D193" s="242"/>
      <c r="E193" s="193"/>
      <c r="F193" s="243"/>
      <c r="G193" s="194"/>
      <c r="H193" s="194"/>
      <c r="I193" s="194"/>
      <c r="J193" s="333"/>
    </row>
    <row r="194" spans="1:10" ht="15.75">
      <c r="A194" s="207"/>
      <c r="B194" s="250"/>
      <c r="C194" s="241"/>
      <c r="D194" s="242"/>
      <c r="E194" s="193"/>
      <c r="F194" s="243"/>
      <c r="G194" s="194"/>
      <c r="H194" s="194"/>
      <c r="I194" s="194"/>
      <c r="J194" s="333"/>
    </row>
    <row r="195" spans="1:10" ht="15.75">
      <c r="A195" s="207"/>
      <c r="B195" s="250"/>
      <c r="C195" s="241"/>
      <c r="D195" s="242"/>
      <c r="E195" s="193"/>
      <c r="F195" s="243"/>
      <c r="G195" s="194"/>
      <c r="H195" s="194"/>
      <c r="I195" s="194"/>
      <c r="J195" s="333"/>
    </row>
    <row r="196" spans="1:10" ht="15.75">
      <c r="A196" s="207"/>
      <c r="B196" s="250"/>
      <c r="C196" s="241"/>
      <c r="D196" s="242"/>
      <c r="E196" s="193"/>
      <c r="F196" s="243"/>
      <c r="G196" s="194"/>
      <c r="H196" s="194"/>
      <c r="I196" s="194"/>
      <c r="J196" s="333"/>
    </row>
    <row r="197" spans="1:10" ht="15.75">
      <c r="A197" s="207"/>
      <c r="B197" s="245"/>
      <c r="C197" s="241"/>
      <c r="D197" s="246"/>
      <c r="E197" s="193"/>
      <c r="F197" s="243"/>
      <c r="G197" s="194"/>
      <c r="H197" s="194"/>
      <c r="I197" s="194"/>
      <c r="J197" s="333"/>
    </row>
    <row r="198" spans="1:10" ht="15.75">
      <c r="A198" s="4"/>
      <c r="B198" s="245"/>
      <c r="C198" s="241"/>
      <c r="D198" s="246"/>
      <c r="E198" s="193"/>
      <c r="F198" s="243"/>
      <c r="G198" s="194"/>
      <c r="H198" s="194"/>
      <c r="I198" s="194"/>
      <c r="J198" s="333"/>
    </row>
    <row r="199" spans="1:10" ht="16.5">
      <c r="A199" s="204"/>
      <c r="B199" s="245"/>
      <c r="C199" s="241"/>
      <c r="D199" s="246"/>
      <c r="E199" s="193"/>
      <c r="F199" s="243"/>
      <c r="G199" s="194"/>
      <c r="H199" s="194"/>
      <c r="I199" s="194"/>
      <c r="J199" s="333"/>
    </row>
    <row r="200" spans="1:10" ht="15.75">
      <c r="A200" s="4"/>
      <c r="B200" s="250"/>
      <c r="C200" s="257"/>
      <c r="D200" s="242"/>
      <c r="E200" s="193"/>
      <c r="F200" s="243"/>
      <c r="G200" s="194"/>
      <c r="H200" s="194"/>
      <c r="I200" s="194"/>
      <c r="J200" s="333"/>
    </row>
    <row r="201" spans="1:10" ht="15.75">
      <c r="A201" s="4"/>
      <c r="B201" s="250"/>
      <c r="C201" s="257"/>
      <c r="D201" s="242"/>
      <c r="E201" s="193"/>
      <c r="F201" s="243"/>
      <c r="G201" s="194"/>
      <c r="H201" s="194"/>
      <c r="I201" s="194"/>
      <c r="J201" s="333"/>
    </row>
    <row r="202" spans="1:10" ht="16.5">
      <c r="A202" s="247"/>
      <c r="B202" s="250"/>
      <c r="C202" s="257"/>
      <c r="D202" s="242"/>
      <c r="E202" s="193"/>
      <c r="F202" s="243"/>
      <c r="G202" s="194"/>
      <c r="H202" s="194"/>
      <c r="I202" s="194"/>
      <c r="J202" s="333"/>
    </row>
    <row r="203" spans="1:10" ht="16.5">
      <c r="A203" s="204"/>
      <c r="B203" s="250"/>
      <c r="C203" s="257"/>
      <c r="D203" s="242"/>
      <c r="E203" s="193"/>
      <c r="F203" s="243"/>
      <c r="G203" s="194"/>
      <c r="H203" s="194"/>
      <c r="I203" s="194"/>
      <c r="J203" s="333"/>
    </row>
    <row r="204" spans="1:10" ht="16.5">
      <c r="A204" s="201"/>
      <c r="B204" s="250"/>
      <c r="C204" s="257"/>
      <c r="D204" s="242"/>
      <c r="E204" s="193"/>
      <c r="F204" s="243"/>
      <c r="G204" s="194"/>
      <c r="H204" s="194"/>
      <c r="I204" s="194"/>
      <c r="J204" s="333"/>
    </row>
    <row r="205" spans="1:10" ht="16.5">
      <c r="A205" s="201"/>
      <c r="B205" s="250"/>
      <c r="C205" s="257"/>
      <c r="D205" s="242"/>
      <c r="E205" s="193"/>
      <c r="F205" s="243"/>
      <c r="G205" s="194"/>
      <c r="H205" s="194"/>
      <c r="I205" s="194"/>
      <c r="J205" s="333"/>
    </row>
    <row r="206" spans="1:10" ht="16.5">
      <c r="A206" s="204"/>
      <c r="B206" s="250"/>
      <c r="C206" s="257"/>
      <c r="D206" s="242"/>
      <c r="E206" s="193"/>
      <c r="F206" s="243"/>
      <c r="G206" s="194"/>
      <c r="H206" s="194"/>
      <c r="I206" s="194"/>
      <c r="J206" s="333"/>
    </row>
    <row r="207" spans="1:10" ht="16.5">
      <c r="A207" s="204"/>
      <c r="B207" s="250"/>
      <c r="C207" s="257"/>
      <c r="D207" s="242"/>
      <c r="E207" s="193"/>
      <c r="F207" s="243"/>
      <c r="G207" s="194"/>
      <c r="H207" s="194"/>
      <c r="I207" s="194"/>
      <c r="J207" s="333"/>
    </row>
    <row r="208" spans="1:10" ht="16.5">
      <c r="A208" s="204"/>
      <c r="B208" s="250"/>
      <c r="C208" s="257"/>
      <c r="D208" s="242"/>
      <c r="E208" s="193"/>
      <c r="F208" s="243"/>
      <c r="G208" s="194"/>
      <c r="H208" s="194"/>
      <c r="I208" s="194"/>
      <c r="J208" s="333"/>
    </row>
    <row r="209" spans="1:10" ht="15.75">
      <c r="A209" s="4"/>
      <c r="B209" s="250"/>
      <c r="C209" s="257"/>
      <c r="D209" s="242"/>
      <c r="E209" s="193"/>
      <c r="F209" s="243"/>
      <c r="G209" s="194"/>
      <c r="H209" s="194"/>
      <c r="I209" s="194"/>
      <c r="J209" s="333"/>
    </row>
    <row r="210" spans="1:10" ht="16.5">
      <c r="A210" s="204"/>
      <c r="B210" s="245"/>
      <c r="C210" s="241"/>
      <c r="D210" s="246"/>
      <c r="E210" s="193"/>
      <c r="F210" s="243"/>
      <c r="G210" s="194"/>
      <c r="H210" s="194"/>
      <c r="I210" s="194"/>
      <c r="J210" s="333"/>
    </row>
    <row r="211" spans="1:5" ht="16.5">
      <c r="A211" s="204"/>
      <c r="B211" s="245"/>
      <c r="C211" s="241"/>
      <c r="D211" s="246"/>
      <c r="E211" s="193"/>
    </row>
    <row r="212" spans="1:4" ht="16.5">
      <c r="A212" s="204"/>
      <c r="B212" s="245"/>
      <c r="C212" s="241"/>
      <c r="D212" s="246"/>
    </row>
    <row r="213" spans="1:4" ht="16.5">
      <c r="A213" s="204"/>
      <c r="B213" s="250"/>
      <c r="C213" s="257"/>
      <c r="D213" s="242"/>
    </row>
    <row r="214" spans="1:4" ht="16.5">
      <c r="A214" s="204"/>
      <c r="B214" s="250"/>
      <c r="C214" s="257"/>
      <c r="D214" s="242"/>
    </row>
    <row r="215" spans="1:4" ht="16.5">
      <c r="A215" s="204"/>
      <c r="B215" s="250"/>
      <c r="C215" s="257"/>
      <c r="D215" s="242"/>
    </row>
    <row r="216" spans="1:4" ht="16.5">
      <c r="A216" s="204"/>
      <c r="B216" s="250"/>
      <c r="C216" s="257"/>
      <c r="D216" s="242"/>
    </row>
    <row r="217" spans="1:4" ht="16.5">
      <c r="A217" s="204"/>
      <c r="B217" s="250"/>
      <c r="C217" s="257"/>
      <c r="D217" s="242"/>
    </row>
    <row r="218" spans="1:4" ht="16.5">
      <c r="A218" s="201"/>
      <c r="B218" s="250"/>
      <c r="C218" s="257"/>
      <c r="D218" s="242"/>
    </row>
    <row r="219" spans="1:4" ht="16.5">
      <c r="A219" s="204"/>
      <c r="B219" s="250"/>
      <c r="C219" s="257"/>
      <c r="D219" s="242"/>
    </row>
    <row r="220" spans="1:4" ht="15.75">
      <c r="A220" s="4"/>
      <c r="B220" s="250"/>
      <c r="C220" s="257"/>
      <c r="D220" s="242"/>
    </row>
    <row r="221" spans="1:4" ht="15.75">
      <c r="A221" s="252"/>
      <c r="B221" s="250"/>
      <c r="C221" s="257"/>
      <c r="D221" s="242"/>
    </row>
    <row r="222" spans="1:4" ht="15.75">
      <c r="A222" s="253"/>
      <c r="B222" s="250"/>
      <c r="C222" s="257"/>
      <c r="D222" s="242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6.5">
      <c r="A227" s="4"/>
      <c r="B227" s="253"/>
      <c r="C227" s="202"/>
      <c r="D227" s="203"/>
    </row>
    <row r="228" spans="1:4" ht="16.5">
      <c r="A228" s="4"/>
      <c r="B228" s="195"/>
      <c r="C228" s="202"/>
      <c r="D228" s="203"/>
    </row>
    <row r="229" spans="1:4" ht="16.5">
      <c r="A229" s="4"/>
      <c r="B229" s="195"/>
      <c r="C229" s="202"/>
      <c r="D229" s="203"/>
    </row>
    <row r="230" spans="1:4" ht="16.5">
      <c r="A230" s="4"/>
      <c r="B230" s="255"/>
      <c r="C230" s="202"/>
      <c r="D230" s="203"/>
    </row>
    <row r="231" spans="1:4" ht="16.5">
      <c r="A231" s="4"/>
      <c r="B231" s="195"/>
      <c r="C231" s="202"/>
      <c r="D231" s="203"/>
    </row>
    <row r="232" spans="1:4" ht="16.5">
      <c r="A232" s="4"/>
      <c r="B232" s="195"/>
      <c r="C232" s="202"/>
      <c r="D232" s="203"/>
    </row>
    <row r="233" spans="1:4" ht="16.5">
      <c r="A233" s="4"/>
      <c r="B233" s="195"/>
      <c r="C233" s="202"/>
      <c r="D233" s="203"/>
    </row>
    <row r="234" spans="1:4" ht="16.5">
      <c r="A234" s="4"/>
      <c r="B234" s="195"/>
      <c r="C234" s="202"/>
      <c r="D234" s="203"/>
    </row>
    <row r="235" spans="1:4" ht="16.5">
      <c r="A235" s="4"/>
      <c r="B235" s="195"/>
      <c r="C235" s="202"/>
      <c r="D235" s="203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Antiqua,Regular"-8-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40">
      <selection activeCell="P60" sqref="P6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62" r:id="rId2"/>
  <headerFooter alignWithMargins="0">
    <oddHeader>&amp;C&amp;"Book Antiqua,Regular"-9-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A1">
      <selection activeCell="M1" sqref="M1:V65536"/>
    </sheetView>
  </sheetViews>
  <sheetFormatPr defaultColWidth="9.140625" defaultRowHeight="12.75"/>
  <cols>
    <col min="1" max="1" width="27.8515625" style="5" customWidth="1"/>
    <col min="2" max="3" width="15.57421875" style="5" customWidth="1"/>
    <col min="4" max="4" width="13.57421875" style="5" customWidth="1"/>
    <col min="5" max="5" width="14.28125" style="5" customWidth="1"/>
    <col min="6" max="6" width="14.140625" style="5" customWidth="1"/>
    <col min="7" max="7" width="13.8515625" style="5" customWidth="1"/>
    <col min="8" max="9" width="14.7109375" style="5" customWidth="1"/>
    <col min="10" max="10" width="12.140625" style="5" customWidth="1"/>
    <col min="11" max="12" width="9.140625" style="5" customWidth="1"/>
    <col min="13" max="13" width="11.28125" style="5" bestFit="1" customWidth="1"/>
    <col min="14" max="14" width="17.0039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23" width="10.28125" style="5" customWidth="1"/>
    <col min="24" max="16384" width="9.140625" style="5" customWidth="1"/>
  </cols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3" spans="1:10" ht="15">
      <c r="A3" s="6" t="s">
        <v>58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66" t="s">
        <v>150</v>
      </c>
      <c r="B4" s="366"/>
      <c r="C4" s="366"/>
      <c r="D4" s="366"/>
      <c r="E4" s="366"/>
      <c r="F4" s="366"/>
      <c r="G4" s="366"/>
      <c r="H4" s="366"/>
      <c r="I4" s="366"/>
      <c r="J4" s="3"/>
    </row>
    <row r="5" spans="1:10" ht="14.25" customHeight="1">
      <c r="A5" s="366" t="str">
        <f>"JANUARY - "&amp;UPPER('Table 1'!$M$1)&amp;" "&amp;'Table 1'!$N$1&amp;" WITH THE CORRESPONDING PERIOD OF "&amp;'Table 1'!$O$1</f>
        <v>JANUARY - DECEMBER  2014 WITH THE CORRESPONDING PERIOD OF 2013</v>
      </c>
      <c r="B5" s="366"/>
      <c r="C5" s="366"/>
      <c r="D5" s="366"/>
      <c r="E5" s="366"/>
      <c r="F5" s="366"/>
      <c r="G5" s="366"/>
      <c r="H5" s="366"/>
      <c r="I5" s="366"/>
      <c r="J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22" ht="15">
      <c r="A7" s="3"/>
      <c r="B7" s="8"/>
      <c r="C7" s="8"/>
      <c r="D7" s="8"/>
      <c r="E7" s="8"/>
      <c r="F7" s="8"/>
      <c r="G7" s="8"/>
      <c r="H7" s="8"/>
      <c r="I7" s="9" t="s">
        <v>31</v>
      </c>
      <c r="M7" s="325" t="s">
        <v>200</v>
      </c>
      <c r="N7" s="325" t="s">
        <v>201</v>
      </c>
      <c r="O7" s="325" t="s">
        <v>158</v>
      </c>
      <c r="P7" s="325" t="s">
        <v>159</v>
      </c>
      <c r="Q7" s="325" t="s">
        <v>160</v>
      </c>
      <c r="R7" s="325" t="s">
        <v>161</v>
      </c>
      <c r="S7" s="325" t="s">
        <v>162</v>
      </c>
      <c r="T7" s="325" t="s">
        <v>163</v>
      </c>
      <c r="U7" s="325" t="s">
        <v>164</v>
      </c>
      <c r="V7" s="325" t="s">
        <v>165</v>
      </c>
    </row>
    <row r="8" spans="1:22" ht="15">
      <c r="A8" s="74"/>
      <c r="B8" s="2" t="s">
        <v>32</v>
      </c>
      <c r="C8" s="75"/>
      <c r="D8" s="76"/>
      <c r="E8" s="2"/>
      <c r="F8" s="2" t="s">
        <v>33</v>
      </c>
      <c r="G8" s="2"/>
      <c r="H8" s="2"/>
      <c r="I8" s="75"/>
      <c r="M8" s="326" t="s">
        <v>202</v>
      </c>
      <c r="N8" s="326" t="s">
        <v>203</v>
      </c>
      <c r="O8" s="327">
        <v>5548</v>
      </c>
      <c r="P8" s="327">
        <v>5042</v>
      </c>
      <c r="Q8" s="327">
        <v>0</v>
      </c>
      <c r="R8" s="327">
        <v>0</v>
      </c>
      <c r="S8" s="327">
        <v>232151572</v>
      </c>
      <c r="T8" s="327">
        <v>255869008</v>
      </c>
      <c r="U8" s="327">
        <v>232151572</v>
      </c>
      <c r="V8" s="327">
        <v>255869008</v>
      </c>
    </row>
    <row r="9" spans="1:24" ht="15">
      <c r="A9" s="79" t="s">
        <v>34</v>
      </c>
      <c r="B9" s="22"/>
      <c r="C9" s="80"/>
      <c r="D9" s="22" t="s">
        <v>35</v>
      </c>
      <c r="E9" s="22"/>
      <c r="F9" s="22" t="s">
        <v>36</v>
      </c>
      <c r="G9" s="22"/>
      <c r="H9" s="22" t="s">
        <v>37</v>
      </c>
      <c r="I9" s="80"/>
      <c r="L9" s="81"/>
      <c r="M9" s="326" t="s">
        <v>204</v>
      </c>
      <c r="N9" s="326" t="s">
        <v>39</v>
      </c>
      <c r="O9" s="327">
        <v>81665581</v>
      </c>
      <c r="P9" s="327">
        <v>99988060</v>
      </c>
      <c r="Q9" s="327">
        <v>21202816</v>
      </c>
      <c r="R9" s="327">
        <v>22149773</v>
      </c>
      <c r="S9" s="327">
        <v>2066240</v>
      </c>
      <c r="T9" s="327">
        <v>1626605</v>
      </c>
      <c r="U9" s="327">
        <v>23269056</v>
      </c>
      <c r="V9" s="327">
        <v>23776378</v>
      </c>
      <c r="X9" s="78"/>
    </row>
    <row r="10" spans="1:22" ht="15">
      <c r="A10" s="83"/>
      <c r="B10" s="84" t="str">
        <f>'Table 1'!$N$1&amp;"*"</f>
        <v>2014*</v>
      </c>
      <c r="C10" s="85">
        <f>'Table 1'!$O$1</f>
        <v>2013</v>
      </c>
      <c r="D10" s="84" t="str">
        <f>'Table 1'!$N$1&amp;"*"</f>
        <v>2014*</v>
      </c>
      <c r="E10" s="85">
        <f>'Table 1'!$O$1</f>
        <v>2013</v>
      </c>
      <c r="F10" s="84" t="str">
        <f>'Table 1'!$N$1&amp;"*"</f>
        <v>2014*</v>
      </c>
      <c r="G10" s="85">
        <f>'Table 1'!$O$1</f>
        <v>2013</v>
      </c>
      <c r="H10" s="84" t="str">
        <f>'Table 1'!$N$1&amp;"*"</f>
        <v>2014*</v>
      </c>
      <c r="I10" s="85">
        <f>'Table 1'!$O$1</f>
        <v>2013</v>
      </c>
      <c r="M10" s="326" t="s">
        <v>205</v>
      </c>
      <c r="N10" s="326" t="s">
        <v>40</v>
      </c>
      <c r="O10" s="327">
        <v>48384881</v>
      </c>
      <c r="P10" s="327">
        <v>45724376</v>
      </c>
      <c r="Q10" s="327">
        <v>2029046</v>
      </c>
      <c r="R10" s="327">
        <v>1880334</v>
      </c>
      <c r="S10" s="327">
        <v>3779679</v>
      </c>
      <c r="T10" s="327">
        <v>2626450</v>
      </c>
      <c r="U10" s="327">
        <v>5808725</v>
      </c>
      <c r="V10" s="327">
        <v>4506784</v>
      </c>
    </row>
    <row r="11" spans="1:24" ht="15">
      <c r="A11" s="86"/>
      <c r="B11" s="3"/>
      <c r="C11" s="26"/>
      <c r="D11" s="3"/>
      <c r="E11" s="26"/>
      <c r="F11" s="3"/>
      <c r="G11" s="26"/>
      <c r="H11" s="3"/>
      <c r="I11" s="26"/>
      <c r="M11" s="326" t="s">
        <v>206</v>
      </c>
      <c r="N11" s="326" t="s">
        <v>207</v>
      </c>
      <c r="O11" s="327">
        <v>988929421</v>
      </c>
      <c r="P11" s="327">
        <v>1185019096</v>
      </c>
      <c r="Q11" s="327">
        <v>285731097</v>
      </c>
      <c r="R11" s="327">
        <v>275895669</v>
      </c>
      <c r="S11" s="327">
        <v>50326719</v>
      </c>
      <c r="T11" s="327">
        <v>54936396</v>
      </c>
      <c r="U11" s="327">
        <v>336057816</v>
      </c>
      <c r="V11" s="327">
        <v>330832065</v>
      </c>
      <c r="X11" s="78"/>
    </row>
    <row r="12" spans="1:22" ht="15">
      <c r="A12" s="83" t="s">
        <v>38</v>
      </c>
      <c r="B12" s="87">
        <f>O16</f>
        <v>139063411</v>
      </c>
      <c r="C12" s="89">
        <f aca="true" t="shared" si="0" ref="C12:I12">P16</f>
        <v>143249111</v>
      </c>
      <c r="D12" s="87">
        <f t="shared" si="0"/>
        <v>27148624</v>
      </c>
      <c r="E12" s="89">
        <f t="shared" si="0"/>
        <v>14473176</v>
      </c>
      <c r="F12" s="87">
        <f t="shared" si="0"/>
        <v>6347738</v>
      </c>
      <c r="G12" s="89">
        <f t="shared" si="0"/>
        <v>2792608</v>
      </c>
      <c r="H12" s="87">
        <f t="shared" si="0"/>
        <v>33496362</v>
      </c>
      <c r="I12" s="89">
        <f t="shared" si="0"/>
        <v>17265784</v>
      </c>
      <c r="M12" s="326" t="s">
        <v>208</v>
      </c>
      <c r="N12" s="326" t="s">
        <v>209</v>
      </c>
      <c r="O12" s="327">
        <v>108056967</v>
      </c>
      <c r="P12" s="327">
        <v>34716433</v>
      </c>
      <c r="Q12" s="327">
        <v>102552700</v>
      </c>
      <c r="R12" s="327">
        <v>95520909</v>
      </c>
      <c r="S12" s="327">
        <v>27044737</v>
      </c>
      <c r="T12" s="327">
        <v>27057959</v>
      </c>
      <c r="U12" s="327">
        <v>129597437</v>
      </c>
      <c r="V12" s="327">
        <v>122578868</v>
      </c>
    </row>
    <row r="13" spans="1:22" ht="15">
      <c r="A13" s="83"/>
      <c r="C13" s="90"/>
      <c r="E13" s="90"/>
      <c r="G13" s="90"/>
      <c r="I13" s="90"/>
      <c r="M13" s="326" t="s">
        <v>210</v>
      </c>
      <c r="N13" s="326" t="s">
        <v>211</v>
      </c>
      <c r="O13" s="327">
        <v>11988968</v>
      </c>
      <c r="P13" s="327">
        <v>1034865</v>
      </c>
      <c r="Q13" s="327">
        <v>12805746</v>
      </c>
      <c r="R13" s="327">
        <v>12554559</v>
      </c>
      <c r="S13" s="327">
        <v>7422504</v>
      </c>
      <c r="T13" s="327">
        <v>7105895</v>
      </c>
      <c r="U13" s="327">
        <v>20228250</v>
      </c>
      <c r="V13" s="327">
        <v>19660454</v>
      </c>
    </row>
    <row r="14" spans="1:22" ht="15">
      <c r="A14" s="83" t="s">
        <v>39</v>
      </c>
      <c r="B14" s="87">
        <f>O9</f>
        <v>81665581</v>
      </c>
      <c r="C14" s="89">
        <f aca="true" t="shared" si="1" ref="C14:I14">P9</f>
        <v>99988060</v>
      </c>
      <c r="D14" s="87">
        <f t="shared" si="1"/>
        <v>21202816</v>
      </c>
      <c r="E14" s="89">
        <f t="shared" si="1"/>
        <v>22149773</v>
      </c>
      <c r="F14" s="87">
        <f t="shared" si="1"/>
        <v>2066240</v>
      </c>
      <c r="G14" s="89">
        <f t="shared" si="1"/>
        <v>1626605</v>
      </c>
      <c r="H14" s="87">
        <f t="shared" si="1"/>
        <v>23269056</v>
      </c>
      <c r="I14" s="89">
        <f t="shared" si="1"/>
        <v>23776378</v>
      </c>
      <c r="M14" s="326" t="s">
        <v>212</v>
      </c>
      <c r="N14" s="326" t="s">
        <v>213</v>
      </c>
      <c r="O14" s="327">
        <v>919693763</v>
      </c>
      <c r="P14" s="327">
        <v>825479399</v>
      </c>
      <c r="Q14" s="327">
        <v>112521431</v>
      </c>
      <c r="R14" s="327">
        <v>100397102</v>
      </c>
      <c r="S14" s="327">
        <v>26259156</v>
      </c>
      <c r="T14" s="327">
        <v>14933727</v>
      </c>
      <c r="U14" s="327">
        <v>138780587</v>
      </c>
      <c r="V14" s="327">
        <v>115330829</v>
      </c>
    </row>
    <row r="15" spans="1:22" ht="15">
      <c r="A15" s="83"/>
      <c r="B15" s="87"/>
      <c r="C15" s="89"/>
      <c r="D15" s="87"/>
      <c r="E15" s="89"/>
      <c r="F15" s="87"/>
      <c r="G15" s="89"/>
      <c r="H15" s="87"/>
      <c r="I15" s="89"/>
      <c r="M15" s="326" t="s">
        <v>214</v>
      </c>
      <c r="N15" s="326" t="s">
        <v>215</v>
      </c>
      <c r="O15" s="327">
        <v>3478222556</v>
      </c>
      <c r="P15" s="327">
        <v>3538420935</v>
      </c>
      <c r="Q15" s="327">
        <v>554585874</v>
      </c>
      <c r="R15" s="327">
        <v>534550722</v>
      </c>
      <c r="S15" s="327">
        <v>394179473</v>
      </c>
      <c r="T15" s="327">
        <v>400674510</v>
      </c>
      <c r="U15" s="327">
        <v>948765347</v>
      </c>
      <c r="V15" s="327">
        <v>935225232</v>
      </c>
    </row>
    <row r="16" spans="1:22" ht="15">
      <c r="A16" s="83" t="s">
        <v>42</v>
      </c>
      <c r="B16" s="87">
        <f>O19</f>
        <v>1124137421</v>
      </c>
      <c r="C16" s="89">
        <f aca="true" t="shared" si="2" ref="C16:I16">P19</f>
        <v>1153349302</v>
      </c>
      <c r="D16" s="87">
        <f t="shared" si="2"/>
        <v>91867545</v>
      </c>
      <c r="E16" s="89">
        <f t="shared" si="2"/>
        <v>105795961</v>
      </c>
      <c r="F16" s="87">
        <f t="shared" si="2"/>
        <v>65079329</v>
      </c>
      <c r="G16" s="89">
        <f t="shared" si="2"/>
        <v>59740458</v>
      </c>
      <c r="H16" s="87">
        <f t="shared" si="2"/>
        <v>156946874</v>
      </c>
      <c r="I16" s="89">
        <f t="shared" si="2"/>
        <v>165536419</v>
      </c>
      <c r="M16" s="326" t="s">
        <v>216</v>
      </c>
      <c r="N16" s="326" t="s">
        <v>38</v>
      </c>
      <c r="O16" s="327">
        <v>139063411</v>
      </c>
      <c r="P16" s="327">
        <v>143249111</v>
      </c>
      <c r="Q16" s="327">
        <v>27148624</v>
      </c>
      <c r="R16" s="327">
        <v>14473176</v>
      </c>
      <c r="S16" s="327">
        <v>6347738</v>
      </c>
      <c r="T16" s="327">
        <v>2792608</v>
      </c>
      <c r="U16" s="327">
        <v>33496362</v>
      </c>
      <c r="V16" s="327">
        <v>17265784</v>
      </c>
    </row>
    <row r="17" spans="1:22" ht="15">
      <c r="A17" s="83"/>
      <c r="B17" s="87"/>
      <c r="C17" s="89"/>
      <c r="D17" s="87"/>
      <c r="E17" s="89"/>
      <c r="F17" s="87"/>
      <c r="G17" s="89"/>
      <c r="H17" s="87"/>
      <c r="I17" s="89"/>
      <c r="M17" s="326" t="s">
        <v>217</v>
      </c>
      <c r="N17" s="326" t="s">
        <v>41</v>
      </c>
      <c r="O17" s="327">
        <v>65111597</v>
      </c>
      <c r="P17" s="327">
        <v>69290700</v>
      </c>
      <c r="Q17" s="327">
        <v>83739</v>
      </c>
      <c r="R17" s="327">
        <v>70826</v>
      </c>
      <c r="S17" s="327">
        <v>40601</v>
      </c>
      <c r="T17" s="327">
        <v>191623</v>
      </c>
      <c r="U17" s="327">
        <v>124340</v>
      </c>
      <c r="V17" s="327">
        <v>262449</v>
      </c>
    </row>
    <row r="18" spans="1:22" ht="15">
      <c r="A18" s="83" t="s">
        <v>44</v>
      </c>
      <c r="B18" s="87">
        <f>O11</f>
        <v>988929421</v>
      </c>
      <c r="C18" s="89">
        <f aca="true" t="shared" si="3" ref="C18:I18">P11</f>
        <v>1185019096</v>
      </c>
      <c r="D18" s="87">
        <f t="shared" si="3"/>
        <v>285731097</v>
      </c>
      <c r="E18" s="89">
        <f t="shared" si="3"/>
        <v>275895669</v>
      </c>
      <c r="F18" s="87">
        <f t="shared" si="3"/>
        <v>50326719</v>
      </c>
      <c r="G18" s="89">
        <f t="shared" si="3"/>
        <v>54936396</v>
      </c>
      <c r="H18" s="87">
        <f t="shared" si="3"/>
        <v>336057816</v>
      </c>
      <c r="I18" s="89">
        <f t="shared" si="3"/>
        <v>330832065</v>
      </c>
      <c r="M18" s="326" t="s">
        <v>218</v>
      </c>
      <c r="N18" s="326" t="s">
        <v>43</v>
      </c>
      <c r="O18" s="327">
        <v>99065798</v>
      </c>
      <c r="P18" s="327">
        <v>14973462</v>
      </c>
      <c r="Q18" s="327">
        <v>859426</v>
      </c>
      <c r="R18" s="327">
        <v>779829</v>
      </c>
      <c r="S18" s="327">
        <v>592002</v>
      </c>
      <c r="T18" s="327">
        <v>848214</v>
      </c>
      <c r="U18" s="327">
        <v>1451428</v>
      </c>
      <c r="V18" s="327">
        <v>1628043</v>
      </c>
    </row>
    <row r="19" spans="1:22" ht="15">
      <c r="A19" s="83"/>
      <c r="B19" s="87"/>
      <c r="C19" s="89"/>
      <c r="D19" s="87"/>
      <c r="E19" s="89"/>
      <c r="F19" s="87"/>
      <c r="G19" s="89"/>
      <c r="H19" s="87"/>
      <c r="I19" s="89"/>
      <c r="M19" s="326" t="s">
        <v>219</v>
      </c>
      <c r="N19" s="326" t="s">
        <v>42</v>
      </c>
      <c r="O19" s="327">
        <v>1124137421</v>
      </c>
      <c r="P19" s="327">
        <v>1153349302</v>
      </c>
      <c r="Q19" s="327">
        <v>91867545</v>
      </c>
      <c r="R19" s="327">
        <v>105795961</v>
      </c>
      <c r="S19" s="327">
        <v>65079329</v>
      </c>
      <c r="T19" s="327">
        <v>59740458</v>
      </c>
      <c r="U19" s="327">
        <v>156946874</v>
      </c>
      <c r="V19" s="327">
        <v>165536419</v>
      </c>
    </row>
    <row r="20" spans="1:22" ht="15">
      <c r="A20" s="83" t="s">
        <v>46</v>
      </c>
      <c r="B20" s="87">
        <f>O12</f>
        <v>108056967</v>
      </c>
      <c r="C20" s="89">
        <f aca="true" t="shared" si="4" ref="C20:I20">P12</f>
        <v>34716433</v>
      </c>
      <c r="D20" s="87">
        <f t="shared" si="4"/>
        <v>102552700</v>
      </c>
      <c r="E20" s="89">
        <f t="shared" si="4"/>
        <v>95520909</v>
      </c>
      <c r="F20" s="87">
        <f t="shared" si="4"/>
        <v>27044737</v>
      </c>
      <c r="G20" s="89">
        <f t="shared" si="4"/>
        <v>27057959</v>
      </c>
      <c r="H20" s="87">
        <f t="shared" si="4"/>
        <v>129597437</v>
      </c>
      <c r="I20" s="89">
        <f t="shared" si="4"/>
        <v>122578868</v>
      </c>
      <c r="M20" s="326" t="s">
        <v>220</v>
      </c>
      <c r="N20" s="326" t="s">
        <v>45</v>
      </c>
      <c r="O20" s="327">
        <v>111173</v>
      </c>
      <c r="P20" s="327">
        <v>203070</v>
      </c>
      <c r="Q20" s="327">
        <v>336404</v>
      </c>
      <c r="R20" s="327">
        <v>527875</v>
      </c>
      <c r="S20" s="327">
        <v>101975</v>
      </c>
      <c r="T20" s="327">
        <v>3526</v>
      </c>
      <c r="U20" s="327">
        <v>438379</v>
      </c>
      <c r="V20" s="327">
        <v>531401</v>
      </c>
    </row>
    <row r="21" spans="1:9" ht="15">
      <c r="A21" s="83"/>
      <c r="B21" s="87"/>
      <c r="C21" s="89"/>
      <c r="D21" s="87"/>
      <c r="E21" s="89"/>
      <c r="F21" s="87"/>
      <c r="G21" s="89"/>
      <c r="H21" s="87"/>
      <c r="I21" s="89"/>
    </row>
    <row r="22" spans="1:9" ht="15">
      <c r="A22" s="83" t="s">
        <v>47</v>
      </c>
      <c r="B22" s="87">
        <f>O13</f>
        <v>11988968</v>
      </c>
      <c r="C22" s="89">
        <f aca="true" t="shared" si="5" ref="C22:I22">P13</f>
        <v>1034865</v>
      </c>
      <c r="D22" s="87">
        <f t="shared" si="5"/>
        <v>12805746</v>
      </c>
      <c r="E22" s="89">
        <f t="shared" si="5"/>
        <v>12554559</v>
      </c>
      <c r="F22" s="87">
        <f t="shared" si="5"/>
        <v>7422504</v>
      </c>
      <c r="G22" s="89">
        <f t="shared" si="5"/>
        <v>7105895</v>
      </c>
      <c r="H22" s="87">
        <f t="shared" si="5"/>
        <v>20228250</v>
      </c>
      <c r="I22" s="89">
        <f t="shared" si="5"/>
        <v>19660454</v>
      </c>
    </row>
    <row r="23" spans="1:9" ht="15">
      <c r="A23" s="91" t="s">
        <v>48</v>
      </c>
      <c r="B23" s="87"/>
      <c r="C23" s="89"/>
      <c r="D23" s="87"/>
      <c r="E23" s="89"/>
      <c r="F23" s="87"/>
      <c r="G23" s="89"/>
      <c r="H23" s="87"/>
      <c r="I23" s="89"/>
    </row>
    <row r="24" spans="1:9" ht="15">
      <c r="A24" s="83"/>
      <c r="B24" s="87"/>
      <c r="C24" s="89"/>
      <c r="D24" s="87"/>
      <c r="E24" s="89"/>
      <c r="F24" s="87"/>
      <c r="G24" s="89"/>
      <c r="H24" s="87"/>
      <c r="I24" s="89"/>
    </row>
    <row r="25" spans="1:9" ht="15">
      <c r="A25" s="83" t="s">
        <v>43</v>
      </c>
      <c r="B25" s="87">
        <f>O18</f>
        <v>99065798</v>
      </c>
      <c r="C25" s="89">
        <f aca="true" t="shared" si="6" ref="C25:I25">P18</f>
        <v>14973462</v>
      </c>
      <c r="D25" s="87">
        <f t="shared" si="6"/>
        <v>859426</v>
      </c>
      <c r="E25" s="89">
        <f t="shared" si="6"/>
        <v>779829</v>
      </c>
      <c r="F25" s="87">
        <f t="shared" si="6"/>
        <v>592002</v>
      </c>
      <c r="G25" s="89">
        <f t="shared" si="6"/>
        <v>848214</v>
      </c>
      <c r="H25" s="87">
        <f t="shared" si="6"/>
        <v>1451428</v>
      </c>
      <c r="I25" s="89">
        <f t="shared" si="6"/>
        <v>1628043</v>
      </c>
    </row>
    <row r="26" spans="1:9" ht="15">
      <c r="A26" s="83"/>
      <c r="B26" s="87"/>
      <c r="C26" s="89"/>
      <c r="D26" s="87"/>
      <c r="E26" s="89"/>
      <c r="F26" s="87"/>
      <c r="G26" s="89"/>
      <c r="H26" s="87"/>
      <c r="I26" s="89"/>
    </row>
    <row r="27" spans="1:9" ht="15">
      <c r="A27" s="83" t="s">
        <v>45</v>
      </c>
      <c r="B27" s="87">
        <f>O20</f>
        <v>111173</v>
      </c>
      <c r="C27" s="89">
        <f aca="true" t="shared" si="7" ref="C27:I27">P20</f>
        <v>203070</v>
      </c>
      <c r="D27" s="87">
        <f t="shared" si="7"/>
        <v>336404</v>
      </c>
      <c r="E27" s="89">
        <f t="shared" si="7"/>
        <v>527875</v>
      </c>
      <c r="F27" s="87">
        <f t="shared" si="7"/>
        <v>101975</v>
      </c>
      <c r="G27" s="89">
        <f t="shared" si="7"/>
        <v>3526</v>
      </c>
      <c r="H27" s="87">
        <f t="shared" si="7"/>
        <v>438379</v>
      </c>
      <c r="I27" s="89">
        <f t="shared" si="7"/>
        <v>531401</v>
      </c>
    </row>
    <row r="28" spans="1:9" ht="15">
      <c r="A28" s="83"/>
      <c r="B28" s="87"/>
      <c r="C28" s="89"/>
      <c r="D28" s="87"/>
      <c r="E28" s="89"/>
      <c r="F28" s="87"/>
      <c r="G28" s="89"/>
      <c r="H28" s="87"/>
      <c r="I28" s="89"/>
    </row>
    <row r="29" spans="1:9" ht="15">
      <c r="A29" s="83" t="s">
        <v>41</v>
      </c>
      <c r="B29" s="87">
        <f>O17</f>
        <v>65111597</v>
      </c>
      <c r="C29" s="89">
        <f aca="true" t="shared" si="8" ref="C29:I29">P17</f>
        <v>69290700</v>
      </c>
      <c r="D29" s="87">
        <f t="shared" si="8"/>
        <v>83739</v>
      </c>
      <c r="E29" s="89">
        <f t="shared" si="8"/>
        <v>70826</v>
      </c>
      <c r="F29" s="87">
        <f t="shared" si="8"/>
        <v>40601</v>
      </c>
      <c r="G29" s="89">
        <f t="shared" si="8"/>
        <v>191623</v>
      </c>
      <c r="H29" s="87">
        <f t="shared" si="8"/>
        <v>124340</v>
      </c>
      <c r="I29" s="89">
        <f t="shared" si="8"/>
        <v>262449</v>
      </c>
    </row>
    <row r="30" spans="1:9" ht="15">
      <c r="A30" s="83"/>
      <c r="B30" s="87"/>
      <c r="C30" s="89"/>
      <c r="D30" s="87"/>
      <c r="E30" s="89"/>
      <c r="F30" s="87"/>
      <c r="G30" s="89"/>
      <c r="H30" s="87"/>
      <c r="I30" s="89"/>
    </row>
    <row r="31" spans="1:9" ht="15">
      <c r="A31" s="83" t="s">
        <v>40</v>
      </c>
      <c r="B31" s="87">
        <f>O10</f>
        <v>48384881</v>
      </c>
      <c r="C31" s="89">
        <f aca="true" t="shared" si="9" ref="C31:I31">P10</f>
        <v>45724376</v>
      </c>
      <c r="D31" s="87">
        <f t="shared" si="9"/>
        <v>2029046</v>
      </c>
      <c r="E31" s="89">
        <f t="shared" si="9"/>
        <v>1880334</v>
      </c>
      <c r="F31" s="87">
        <f t="shared" si="9"/>
        <v>3779679</v>
      </c>
      <c r="G31" s="89">
        <f t="shared" si="9"/>
        <v>2626450</v>
      </c>
      <c r="H31" s="87">
        <f t="shared" si="9"/>
        <v>5808725</v>
      </c>
      <c r="I31" s="89">
        <f t="shared" si="9"/>
        <v>4506784</v>
      </c>
    </row>
    <row r="32" spans="1:12" ht="15">
      <c r="A32" s="83"/>
      <c r="B32" s="87"/>
      <c r="C32" s="89"/>
      <c r="D32" s="87"/>
      <c r="E32" s="89"/>
      <c r="F32" s="87"/>
      <c r="G32" s="89"/>
      <c r="H32" s="87"/>
      <c r="I32" s="89"/>
      <c r="L32" s="4"/>
    </row>
    <row r="33" spans="1:12" ht="15">
      <c r="A33" s="83" t="s">
        <v>49</v>
      </c>
      <c r="B33" s="87">
        <f aca="true" t="shared" si="10" ref="B33:I33">B37-(B12+B14+B16+B18+B22+B25+B27+B29+B31+B35)</f>
        <v>919758757</v>
      </c>
      <c r="C33" s="89">
        <f t="shared" si="10"/>
        <v>825583851</v>
      </c>
      <c r="D33" s="87">
        <f t="shared" si="10"/>
        <v>112521431</v>
      </c>
      <c r="E33" s="89">
        <f t="shared" si="10"/>
        <v>100422720</v>
      </c>
      <c r="F33" s="87">
        <f t="shared" si="10"/>
        <v>26271114</v>
      </c>
      <c r="G33" s="89">
        <f t="shared" si="10"/>
        <v>14933727</v>
      </c>
      <c r="H33" s="87">
        <f t="shared" si="10"/>
        <v>138792545</v>
      </c>
      <c r="I33" s="89">
        <f t="shared" si="10"/>
        <v>115356447</v>
      </c>
      <c r="J33" s="99"/>
      <c r="K33" s="99"/>
      <c r="L33" s="99"/>
    </row>
    <row r="34" spans="1:12" ht="15">
      <c r="A34" s="83"/>
      <c r="B34" s="87"/>
      <c r="C34" s="89"/>
      <c r="D34" s="87"/>
      <c r="E34" s="89"/>
      <c r="F34" s="87"/>
      <c r="G34" s="89"/>
      <c r="H34" s="87"/>
      <c r="I34" s="89"/>
      <c r="L34" s="4"/>
    </row>
    <row r="35" spans="1:12" ht="15">
      <c r="A35" s="83" t="s">
        <v>50</v>
      </c>
      <c r="B35" s="87">
        <f>O8</f>
        <v>5548</v>
      </c>
      <c r="C35" s="89">
        <f aca="true" t="shared" si="11" ref="C35:I35">P8</f>
        <v>5042</v>
      </c>
      <c r="D35" s="87">
        <f t="shared" si="11"/>
        <v>0</v>
      </c>
      <c r="E35" s="89">
        <f t="shared" si="11"/>
        <v>0</v>
      </c>
      <c r="F35" s="87">
        <f t="shared" si="11"/>
        <v>232151572</v>
      </c>
      <c r="G35" s="89">
        <f t="shared" si="11"/>
        <v>255869008</v>
      </c>
      <c r="H35" s="87">
        <f t="shared" si="11"/>
        <v>232151572</v>
      </c>
      <c r="I35" s="89">
        <f t="shared" si="11"/>
        <v>255869008</v>
      </c>
      <c r="L35" s="4"/>
    </row>
    <row r="36" spans="1:12" ht="14.25">
      <c r="A36" s="86"/>
      <c r="B36" s="87"/>
      <c r="C36" s="92"/>
      <c r="D36" s="87"/>
      <c r="E36" s="92"/>
      <c r="F36" s="87"/>
      <c r="G36" s="92"/>
      <c r="H36" s="87"/>
      <c r="I36" s="92"/>
      <c r="L36" s="4"/>
    </row>
    <row r="37" spans="1:12" ht="18" customHeight="1" thickBot="1">
      <c r="A37" s="93" t="s">
        <v>51</v>
      </c>
      <c r="B37" s="94">
        <f>O15</f>
        <v>3478222556</v>
      </c>
      <c r="C37" s="94">
        <f aca="true" t="shared" si="12" ref="C37:I37">P15</f>
        <v>3538420935</v>
      </c>
      <c r="D37" s="94">
        <f t="shared" si="12"/>
        <v>554585874</v>
      </c>
      <c r="E37" s="94">
        <f t="shared" si="12"/>
        <v>534550722</v>
      </c>
      <c r="F37" s="94">
        <f t="shared" si="12"/>
        <v>394179473</v>
      </c>
      <c r="G37" s="94">
        <f t="shared" si="12"/>
        <v>400674510</v>
      </c>
      <c r="H37" s="94">
        <f t="shared" si="12"/>
        <v>948765347</v>
      </c>
      <c r="I37" s="94">
        <f t="shared" si="12"/>
        <v>935225232</v>
      </c>
      <c r="K37" s="4"/>
      <c r="L37" s="4"/>
    </row>
    <row r="38" spans="1:11" ht="15" thickTop="1">
      <c r="A38" s="3"/>
      <c r="B38" s="100"/>
      <c r="C38" s="100"/>
      <c r="D38" s="100"/>
      <c r="E38" s="100"/>
      <c r="F38" s="100"/>
      <c r="G38" s="100"/>
      <c r="H38" s="100"/>
      <c r="I38" s="100"/>
      <c r="J38" s="1"/>
      <c r="K38" s="4"/>
    </row>
    <row r="39" spans="1:9" ht="14.25">
      <c r="A39" s="5" t="s">
        <v>59</v>
      </c>
      <c r="B39" s="102"/>
      <c r="C39" s="102"/>
      <c r="D39" s="102"/>
      <c r="E39" s="102"/>
      <c r="F39" s="102"/>
      <c r="G39" s="101"/>
      <c r="H39" s="101"/>
      <c r="I39" s="101"/>
    </row>
    <row r="40" spans="1:9" ht="14.25">
      <c r="A40" s="96" t="s">
        <v>53</v>
      </c>
      <c r="B40" s="102"/>
      <c r="C40" s="102"/>
      <c r="D40" s="102"/>
      <c r="E40" s="102"/>
      <c r="F40" s="102"/>
      <c r="G40" s="102"/>
      <c r="H40" s="102"/>
      <c r="I40" s="102"/>
    </row>
    <row r="41" spans="1:17" ht="14.25">
      <c r="A41" s="5" t="s">
        <v>54</v>
      </c>
      <c r="B41" s="102"/>
      <c r="C41" s="102"/>
      <c r="D41" s="102"/>
      <c r="E41" s="102"/>
      <c r="F41" s="102"/>
      <c r="G41" s="102"/>
      <c r="H41" s="102"/>
      <c r="I41" s="102"/>
      <c r="M41" s="82"/>
      <c r="N41" s="78"/>
      <c r="O41" s="78"/>
      <c r="P41" s="78"/>
      <c r="Q41" s="78"/>
    </row>
    <row r="42" spans="1:13" ht="14.25">
      <c r="A42" s="5" t="s">
        <v>55</v>
      </c>
      <c r="B42" s="102"/>
      <c r="C42" s="102"/>
      <c r="D42" s="102"/>
      <c r="E42" s="102"/>
      <c r="F42" s="102"/>
      <c r="G42" s="102"/>
      <c r="H42" s="102"/>
      <c r="I42" s="102"/>
      <c r="M42" s="98"/>
    </row>
    <row r="43" spans="1:17" ht="14.25">
      <c r="A43" s="5" t="s">
        <v>56</v>
      </c>
      <c r="B43" s="102"/>
      <c r="C43" s="102"/>
      <c r="D43" s="102"/>
      <c r="E43" s="102"/>
      <c r="F43" s="102"/>
      <c r="G43" s="102"/>
      <c r="H43" s="102"/>
      <c r="I43" s="102"/>
      <c r="N43" s="78"/>
      <c r="O43" s="78"/>
      <c r="P43" s="78"/>
      <c r="Q43" s="78"/>
    </row>
    <row r="44" spans="1:9" ht="14.25">
      <c r="A44" s="5" t="s">
        <v>57</v>
      </c>
      <c r="B44" s="102"/>
      <c r="C44" s="102"/>
      <c r="D44" s="102"/>
      <c r="E44" s="102"/>
      <c r="F44" s="102"/>
      <c r="G44" s="101"/>
      <c r="H44" s="101"/>
      <c r="I44" s="101"/>
    </row>
    <row r="49" spans="14:17" ht="12.75">
      <c r="N49" s="78"/>
      <c r="O49" s="78"/>
      <c r="P49" s="78"/>
      <c r="Q49" s="78"/>
    </row>
  </sheetData>
  <mergeCells count="2">
    <mergeCell ref="A4:I4"/>
    <mergeCell ref="A5:I5"/>
  </mergeCells>
  <printOptions/>
  <pageMargins left="0.75" right="0.75" top="0.89" bottom="1.16" header="0.55" footer="0.71"/>
  <pageSetup fitToHeight="1" fitToWidth="1" horizontalDpi="600" verticalDpi="600" orientation="landscape" scale="85" r:id="rId1"/>
  <headerFooter alignWithMargins="0">
    <oddHeader>&amp;C&amp;"Book Antiqua,Regular"-10-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Q19" sqref="Q19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62" r:id="rId2"/>
  <headerFooter alignWithMargins="0">
    <oddHeader>&amp;C&amp;"Book Antiqua,Regular"-11-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 topLeftCell="B1">
      <selection activeCell="M1" sqref="M1:W65536"/>
    </sheetView>
  </sheetViews>
  <sheetFormatPr defaultColWidth="9.140625" defaultRowHeight="12.75"/>
  <cols>
    <col min="1" max="1" width="4.140625" style="5" customWidth="1"/>
    <col min="2" max="2" width="46.00390625" style="5" customWidth="1"/>
    <col min="3" max="3" width="12.8515625" style="5" customWidth="1"/>
    <col min="4" max="4" width="13.8515625" style="5" customWidth="1"/>
    <col min="5" max="5" width="12.421875" style="5" customWidth="1"/>
    <col min="6" max="6" width="12.57421875" style="5" customWidth="1"/>
    <col min="7" max="8" width="11.421875" style="5" customWidth="1"/>
    <col min="9" max="9" width="12.421875" style="5" customWidth="1"/>
    <col min="10" max="10" width="12.57421875" style="5" customWidth="1"/>
    <col min="11" max="12" width="9.14062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8" ht="15">
      <c r="A1" s="1"/>
      <c r="B1" s="366" t="s">
        <v>148</v>
      </c>
      <c r="C1" s="366"/>
      <c r="D1" s="366"/>
      <c r="E1" s="366"/>
      <c r="F1" s="366"/>
      <c r="G1" s="366"/>
      <c r="H1" s="366"/>
      <c r="I1" s="366"/>
      <c r="J1" s="366"/>
      <c r="K1" s="4"/>
      <c r="L1" s="4"/>
      <c r="M1" s="4"/>
      <c r="N1" s="4"/>
      <c r="O1" s="4"/>
      <c r="P1" s="4"/>
      <c r="Q1" s="4"/>
      <c r="R1" s="4"/>
    </row>
    <row r="2" spans="1:18" ht="15">
      <c r="A2" s="3"/>
      <c r="B2" s="366" t="str">
        <f>UPPER('Table 1'!$M$1)&amp;" "&amp;'Table 1'!$N$1&amp;" WITH THE CORRESPONDING MONTH OF "&amp;'Table 1'!$O$1</f>
        <v>DECEMBER  2014 WITH THE CORRESPONDING MONTH OF 2013</v>
      </c>
      <c r="C2" s="366"/>
      <c r="D2" s="366"/>
      <c r="E2" s="366"/>
      <c r="F2" s="366"/>
      <c r="G2" s="366"/>
      <c r="H2" s="366"/>
      <c r="I2" s="366"/>
      <c r="J2" s="366"/>
      <c r="K2" s="4"/>
      <c r="L2" s="4"/>
      <c r="M2" s="4"/>
      <c r="N2" s="4"/>
      <c r="O2" s="4"/>
      <c r="P2" s="4"/>
      <c r="Q2" s="4"/>
      <c r="R2" s="4"/>
    </row>
    <row r="3" spans="1:18" ht="15">
      <c r="A3" s="3"/>
      <c r="B3" s="6" t="s">
        <v>60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</row>
    <row r="4" spans="1:23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25" t="s">
        <v>156</v>
      </c>
      <c r="N5" s="325" t="s">
        <v>157</v>
      </c>
      <c r="O5" s="325" t="s">
        <v>158</v>
      </c>
      <c r="P5" s="325" t="s">
        <v>159</v>
      </c>
      <c r="Q5" s="325" t="s">
        <v>160</v>
      </c>
      <c r="R5" s="325" t="s">
        <v>161</v>
      </c>
      <c r="S5" s="325" t="s">
        <v>162</v>
      </c>
      <c r="T5" s="325" t="s">
        <v>163</v>
      </c>
      <c r="U5" s="325" t="s">
        <v>164</v>
      </c>
      <c r="V5" s="325" t="s">
        <v>165</v>
      </c>
      <c r="W5" s="4"/>
    </row>
    <row r="6" spans="1:23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26" t="s">
        <v>180</v>
      </c>
      <c r="N6" s="326" t="s">
        <v>181</v>
      </c>
      <c r="O6" s="327">
        <v>9802285</v>
      </c>
      <c r="P6" s="327">
        <v>7723450</v>
      </c>
      <c r="Q6" s="327">
        <v>3795803</v>
      </c>
      <c r="R6" s="327">
        <v>3159174</v>
      </c>
      <c r="S6" s="327">
        <v>59339</v>
      </c>
      <c r="T6" s="327">
        <v>65301</v>
      </c>
      <c r="U6" s="327">
        <v>3855142</v>
      </c>
      <c r="V6" s="327">
        <v>3224475</v>
      </c>
      <c r="W6" s="4"/>
    </row>
    <row r="7" spans="1:23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61</v>
      </c>
      <c r="H7" s="23"/>
      <c r="I7" s="22" t="s">
        <v>62</v>
      </c>
      <c r="J7" s="21"/>
      <c r="K7" s="24"/>
      <c r="L7" s="24"/>
      <c r="M7" s="326" t="s">
        <v>182</v>
      </c>
      <c r="N7" s="326" t="s">
        <v>183</v>
      </c>
      <c r="O7" s="327">
        <v>3654341</v>
      </c>
      <c r="P7" s="327">
        <v>5224227</v>
      </c>
      <c r="Q7" s="327">
        <v>608030</v>
      </c>
      <c r="R7" s="327">
        <v>688183</v>
      </c>
      <c r="S7" s="327">
        <v>174810</v>
      </c>
      <c r="T7" s="327">
        <v>96322</v>
      </c>
      <c r="U7" s="327">
        <v>782840</v>
      </c>
      <c r="V7" s="327">
        <v>784505</v>
      </c>
      <c r="W7" s="4"/>
    </row>
    <row r="8" spans="1:23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26" t="s">
        <v>184</v>
      </c>
      <c r="N8" s="326" t="s">
        <v>185</v>
      </c>
      <c r="O8" s="327">
        <v>512933</v>
      </c>
      <c r="P8" s="327">
        <v>791892</v>
      </c>
      <c r="Q8" s="327">
        <v>164592</v>
      </c>
      <c r="R8" s="327">
        <v>1586151</v>
      </c>
      <c r="S8" s="327">
        <v>10387</v>
      </c>
      <c r="T8" s="327">
        <v>452</v>
      </c>
      <c r="U8" s="327">
        <v>174979</v>
      </c>
      <c r="V8" s="327">
        <v>1586603</v>
      </c>
      <c r="W8" s="4"/>
    </row>
    <row r="9" spans="1:23" ht="15.75">
      <c r="A9" s="27"/>
      <c r="B9" s="319"/>
      <c r="C9" s="84" t="str">
        <f>'Table 1'!$N$1&amp;"*"</f>
        <v>2014*</v>
      </c>
      <c r="D9" s="85">
        <f>'Table 1'!$O$1</f>
        <v>2013</v>
      </c>
      <c r="E9" s="84" t="str">
        <f>'Table 1'!$N$1&amp;"*"</f>
        <v>2014*</v>
      </c>
      <c r="F9" s="85">
        <f>'Table 1'!$O$1</f>
        <v>2013</v>
      </c>
      <c r="G9" s="84" t="str">
        <f>'Table 1'!$N$1&amp;"*"</f>
        <v>2014*</v>
      </c>
      <c r="H9" s="85">
        <f>'Table 1'!$O$1</f>
        <v>2013</v>
      </c>
      <c r="I9" s="84" t="str">
        <f>'Table 1'!$N$1&amp;"*"</f>
        <v>2014*</v>
      </c>
      <c r="J9" s="85">
        <f>'Table 1'!$O$1</f>
        <v>2013</v>
      </c>
      <c r="K9" s="24"/>
      <c r="L9" s="24"/>
      <c r="M9" s="326" t="s">
        <v>186</v>
      </c>
      <c r="N9" s="326" t="s">
        <v>187</v>
      </c>
      <c r="O9" s="327">
        <v>39965763</v>
      </c>
      <c r="P9" s="327">
        <v>86357367</v>
      </c>
      <c r="Q9" s="327">
        <v>4774426</v>
      </c>
      <c r="R9" s="327">
        <v>5816</v>
      </c>
      <c r="S9" s="327">
        <v>1397</v>
      </c>
      <c r="T9" s="327">
        <v>254130</v>
      </c>
      <c r="U9" s="327">
        <v>4775823</v>
      </c>
      <c r="V9" s="327">
        <v>259946</v>
      </c>
      <c r="W9" s="4"/>
    </row>
    <row r="10" spans="1:23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26" t="s">
        <v>188</v>
      </c>
      <c r="N10" s="326" t="s">
        <v>189</v>
      </c>
      <c r="O10" s="327">
        <v>15763</v>
      </c>
      <c r="P10" s="327">
        <v>8218</v>
      </c>
      <c r="Q10" s="327">
        <v>256765</v>
      </c>
      <c r="R10" s="327">
        <v>145943</v>
      </c>
      <c r="S10" s="327">
        <v>2376</v>
      </c>
      <c r="T10" s="327">
        <v>2933</v>
      </c>
      <c r="U10" s="327">
        <v>259141</v>
      </c>
      <c r="V10" s="327">
        <v>148876</v>
      </c>
      <c r="W10" s="4"/>
    </row>
    <row r="11" spans="1:23" ht="15.75">
      <c r="A11" s="30"/>
      <c r="B11" s="31" t="s">
        <v>9</v>
      </c>
      <c r="C11" s="103">
        <f>O6</f>
        <v>9802285</v>
      </c>
      <c r="D11" s="105">
        <f aca="true" t="shared" si="0" ref="D11:J11">P6</f>
        <v>7723450</v>
      </c>
      <c r="E11" s="103">
        <f t="shared" si="0"/>
        <v>3795803</v>
      </c>
      <c r="F11" s="105">
        <f t="shared" si="0"/>
        <v>3159174</v>
      </c>
      <c r="G11" s="103">
        <f t="shared" si="0"/>
        <v>59339</v>
      </c>
      <c r="H11" s="105">
        <f t="shared" si="0"/>
        <v>65301</v>
      </c>
      <c r="I11" s="103">
        <f t="shared" si="0"/>
        <v>3855142</v>
      </c>
      <c r="J11" s="104">
        <f t="shared" si="0"/>
        <v>3224475</v>
      </c>
      <c r="K11" s="24"/>
      <c r="L11" s="35"/>
      <c r="M11" s="326" t="s">
        <v>190</v>
      </c>
      <c r="N11" s="326" t="s">
        <v>191</v>
      </c>
      <c r="O11" s="327">
        <v>2676054</v>
      </c>
      <c r="P11" s="327">
        <v>2364931</v>
      </c>
      <c r="Q11" s="327">
        <v>3488434</v>
      </c>
      <c r="R11" s="327">
        <v>4047810</v>
      </c>
      <c r="S11" s="327">
        <v>4217927</v>
      </c>
      <c r="T11" s="327">
        <v>2733786</v>
      </c>
      <c r="U11" s="327">
        <v>7706361</v>
      </c>
      <c r="V11" s="327">
        <v>6781596</v>
      </c>
      <c r="W11" s="4"/>
    </row>
    <row r="12" spans="1:23" ht="15">
      <c r="A12" s="36"/>
      <c r="B12" s="31"/>
      <c r="C12" s="103"/>
      <c r="D12" s="105"/>
      <c r="E12" s="103"/>
      <c r="F12" s="105"/>
      <c r="G12" s="103"/>
      <c r="H12" s="105"/>
      <c r="I12" s="103"/>
      <c r="J12" s="104"/>
      <c r="K12" s="27"/>
      <c r="L12" s="27"/>
      <c r="M12" s="326" t="s">
        <v>192</v>
      </c>
      <c r="N12" s="326" t="s">
        <v>193</v>
      </c>
      <c r="O12" s="327">
        <v>4384255</v>
      </c>
      <c r="P12" s="327">
        <v>2689801</v>
      </c>
      <c r="Q12" s="327">
        <v>4633730</v>
      </c>
      <c r="R12" s="327">
        <v>4745404</v>
      </c>
      <c r="S12" s="327">
        <v>180449</v>
      </c>
      <c r="T12" s="327">
        <v>267793</v>
      </c>
      <c r="U12" s="327">
        <v>4814179</v>
      </c>
      <c r="V12" s="327">
        <v>5013197</v>
      </c>
      <c r="W12" s="4"/>
    </row>
    <row r="13" spans="1:23" ht="15">
      <c r="A13" s="30"/>
      <c r="B13" s="31" t="s">
        <v>10</v>
      </c>
      <c r="C13" s="103">
        <f>O7</f>
        <v>3654341</v>
      </c>
      <c r="D13" s="105">
        <f aca="true" t="shared" si="1" ref="D13:J13">P7</f>
        <v>5224227</v>
      </c>
      <c r="E13" s="103">
        <f t="shared" si="1"/>
        <v>608030</v>
      </c>
      <c r="F13" s="105">
        <f t="shared" si="1"/>
        <v>688183</v>
      </c>
      <c r="G13" s="103">
        <f t="shared" si="1"/>
        <v>174810</v>
      </c>
      <c r="H13" s="105">
        <f t="shared" si="1"/>
        <v>96322</v>
      </c>
      <c r="I13" s="103">
        <f t="shared" si="1"/>
        <v>782840</v>
      </c>
      <c r="J13" s="104">
        <f t="shared" si="1"/>
        <v>784505</v>
      </c>
      <c r="K13" s="27"/>
      <c r="L13" s="36"/>
      <c r="M13" s="326" t="s">
        <v>194</v>
      </c>
      <c r="N13" s="326" t="s">
        <v>195</v>
      </c>
      <c r="O13" s="327">
        <v>406009</v>
      </c>
      <c r="P13" s="327">
        <v>248286</v>
      </c>
      <c r="Q13" s="327">
        <v>393929</v>
      </c>
      <c r="R13" s="327">
        <v>386677</v>
      </c>
      <c r="S13" s="327">
        <v>109180</v>
      </c>
      <c r="T13" s="327">
        <v>25969</v>
      </c>
      <c r="U13" s="327">
        <v>503109</v>
      </c>
      <c r="V13" s="327">
        <v>412646</v>
      </c>
      <c r="W13" s="4"/>
    </row>
    <row r="14" spans="1:23" ht="15">
      <c r="A14" s="36"/>
      <c r="B14" s="31"/>
      <c r="C14" s="103"/>
      <c r="D14" s="105"/>
      <c r="E14" s="103"/>
      <c r="F14" s="105"/>
      <c r="G14" s="103"/>
      <c r="H14" s="105"/>
      <c r="I14" s="103"/>
      <c r="J14" s="104"/>
      <c r="K14" s="30"/>
      <c r="L14" s="30"/>
      <c r="M14" s="326" t="s">
        <v>196</v>
      </c>
      <c r="N14" s="326" t="s">
        <v>197</v>
      </c>
      <c r="O14" s="327">
        <v>2451030</v>
      </c>
      <c r="P14" s="327">
        <v>1665841</v>
      </c>
      <c r="Q14" s="327">
        <v>1631900</v>
      </c>
      <c r="R14" s="327">
        <v>2280190</v>
      </c>
      <c r="S14" s="327">
        <v>313767</v>
      </c>
      <c r="T14" s="327">
        <v>160953</v>
      </c>
      <c r="U14" s="327">
        <v>1945667</v>
      </c>
      <c r="V14" s="327">
        <v>2441143</v>
      </c>
      <c r="W14" s="4"/>
    </row>
    <row r="15" spans="1:23" ht="15">
      <c r="A15" s="30"/>
      <c r="B15" s="31" t="s">
        <v>11</v>
      </c>
      <c r="C15" s="103">
        <f>O8</f>
        <v>512933</v>
      </c>
      <c r="D15" s="105">
        <f aca="true" t="shared" si="2" ref="D15:J15">P8</f>
        <v>791892</v>
      </c>
      <c r="E15" s="103">
        <f t="shared" si="2"/>
        <v>164592</v>
      </c>
      <c r="F15" s="105">
        <f t="shared" si="2"/>
        <v>1586151</v>
      </c>
      <c r="G15" s="103">
        <f t="shared" si="2"/>
        <v>10387</v>
      </c>
      <c r="H15" s="105">
        <f t="shared" si="2"/>
        <v>452</v>
      </c>
      <c r="I15" s="103">
        <f t="shared" si="2"/>
        <v>174979</v>
      </c>
      <c r="J15" s="104">
        <f t="shared" si="2"/>
        <v>1586603</v>
      </c>
      <c r="K15" s="36"/>
      <c r="L15" s="36"/>
      <c r="M15" s="326" t="s">
        <v>198</v>
      </c>
      <c r="N15" s="326" t="s">
        <v>199</v>
      </c>
      <c r="O15" s="327">
        <v>80912</v>
      </c>
      <c r="P15" s="327">
        <v>18808</v>
      </c>
      <c r="Q15" s="327">
        <v>165364</v>
      </c>
      <c r="R15" s="327">
        <v>234596</v>
      </c>
      <c r="S15" s="327">
        <v>400</v>
      </c>
      <c r="T15" s="327">
        <v>650</v>
      </c>
      <c r="U15" s="327">
        <v>165764</v>
      </c>
      <c r="V15" s="327">
        <v>235246</v>
      </c>
      <c r="W15" s="4"/>
    </row>
    <row r="16" spans="1:23" ht="15">
      <c r="A16" s="36"/>
      <c r="B16" s="31" t="s">
        <v>12</v>
      </c>
      <c r="C16" s="107"/>
      <c r="D16" s="109"/>
      <c r="E16" s="107"/>
      <c r="F16" s="109"/>
      <c r="G16" s="107"/>
      <c r="H16" s="109"/>
      <c r="I16" s="107"/>
      <c r="J16" s="106"/>
      <c r="K16" s="39"/>
      <c r="L16" s="3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19" ht="15">
      <c r="A17" s="36"/>
      <c r="B17" s="31"/>
      <c r="C17" s="107"/>
      <c r="D17" s="109"/>
      <c r="E17" s="107"/>
      <c r="F17" s="109"/>
      <c r="G17" s="107"/>
      <c r="H17" s="109"/>
      <c r="I17" s="107"/>
      <c r="J17" s="106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5">
      <c r="A18" s="30"/>
      <c r="B18" s="31" t="s">
        <v>13</v>
      </c>
      <c r="C18" s="103">
        <f>O9</f>
        <v>39965763</v>
      </c>
      <c r="D18" s="105">
        <f aca="true" t="shared" si="3" ref="D18:J18">P9</f>
        <v>86357367</v>
      </c>
      <c r="E18" s="103">
        <f t="shared" si="3"/>
        <v>4774426</v>
      </c>
      <c r="F18" s="105">
        <f t="shared" si="3"/>
        <v>5816</v>
      </c>
      <c r="G18" s="103">
        <f t="shared" si="3"/>
        <v>1397</v>
      </c>
      <c r="H18" s="105">
        <f t="shared" si="3"/>
        <v>254130</v>
      </c>
      <c r="I18" s="103">
        <f t="shared" si="3"/>
        <v>4775823</v>
      </c>
      <c r="J18" s="104">
        <f t="shared" si="3"/>
        <v>259946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5">
      <c r="A19" s="36"/>
      <c r="B19" s="31" t="s">
        <v>63</v>
      </c>
      <c r="C19" s="108"/>
      <c r="D19" s="287"/>
      <c r="E19" s="108"/>
      <c r="F19" s="287"/>
      <c r="G19" s="108"/>
      <c r="H19" s="287"/>
      <c r="I19" s="108"/>
      <c r="J19" s="286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5">
      <c r="A20" s="36"/>
      <c r="B20" s="44"/>
      <c r="C20" s="108"/>
      <c r="D20" s="287"/>
      <c r="E20" s="108"/>
      <c r="F20" s="287"/>
      <c r="G20" s="108"/>
      <c r="H20" s="287"/>
      <c r="I20" s="108"/>
      <c r="J20" s="286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5">
      <c r="A21" s="30"/>
      <c r="B21" s="31" t="s">
        <v>15</v>
      </c>
      <c r="C21" s="103">
        <f>O10</f>
        <v>15763</v>
      </c>
      <c r="D21" s="105">
        <f aca="true" t="shared" si="4" ref="D21:J21">P10</f>
        <v>8218</v>
      </c>
      <c r="E21" s="103">
        <f t="shared" si="4"/>
        <v>256765</v>
      </c>
      <c r="F21" s="105">
        <f t="shared" si="4"/>
        <v>145943</v>
      </c>
      <c r="G21" s="103">
        <f t="shared" si="4"/>
        <v>2376</v>
      </c>
      <c r="H21" s="105">
        <f t="shared" si="4"/>
        <v>2933</v>
      </c>
      <c r="I21" s="103">
        <f t="shared" si="4"/>
        <v>259141</v>
      </c>
      <c r="J21" s="104">
        <f t="shared" si="4"/>
        <v>148876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">
      <c r="A22" s="45"/>
      <c r="B22" s="31"/>
      <c r="C22" s="103"/>
      <c r="D22" s="105"/>
      <c r="E22" s="103"/>
      <c r="F22" s="105"/>
      <c r="G22" s="103"/>
      <c r="H22" s="105"/>
      <c r="I22" s="103"/>
      <c r="J22" s="104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">
      <c r="A23" s="30"/>
      <c r="B23" s="31" t="s">
        <v>16</v>
      </c>
      <c r="C23" s="103">
        <f>O11</f>
        <v>2676054</v>
      </c>
      <c r="D23" s="105">
        <f aca="true" t="shared" si="5" ref="D23:J23">P11</f>
        <v>2364931</v>
      </c>
      <c r="E23" s="103">
        <f t="shared" si="5"/>
        <v>3488434</v>
      </c>
      <c r="F23" s="105">
        <f t="shared" si="5"/>
        <v>4047810</v>
      </c>
      <c r="G23" s="103">
        <f t="shared" si="5"/>
        <v>4217927</v>
      </c>
      <c r="H23" s="105">
        <f t="shared" si="5"/>
        <v>2733786</v>
      </c>
      <c r="I23" s="103">
        <f t="shared" si="5"/>
        <v>7706361</v>
      </c>
      <c r="J23" s="104">
        <f t="shared" si="5"/>
        <v>6781596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5">
      <c r="A24" s="36"/>
      <c r="B24" s="44"/>
      <c r="C24" s="108"/>
      <c r="D24" s="287"/>
      <c r="E24" s="108"/>
      <c r="F24" s="287"/>
      <c r="G24" s="108"/>
      <c r="H24" s="287"/>
      <c r="I24" s="108"/>
      <c r="J24" s="286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">
      <c r="A25" s="30"/>
      <c r="B25" s="31" t="s">
        <v>17</v>
      </c>
      <c r="C25" s="103">
        <f>O12</f>
        <v>4384255</v>
      </c>
      <c r="D25" s="105">
        <f aca="true" t="shared" si="6" ref="D25:J25">P12</f>
        <v>2689801</v>
      </c>
      <c r="E25" s="103">
        <f t="shared" si="6"/>
        <v>4633730</v>
      </c>
      <c r="F25" s="105">
        <f t="shared" si="6"/>
        <v>4745404</v>
      </c>
      <c r="G25" s="103">
        <f t="shared" si="6"/>
        <v>180449</v>
      </c>
      <c r="H25" s="105">
        <f t="shared" si="6"/>
        <v>267793</v>
      </c>
      <c r="I25" s="103">
        <f t="shared" si="6"/>
        <v>4814179</v>
      </c>
      <c r="J25" s="104">
        <f t="shared" si="6"/>
        <v>5013197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5">
      <c r="A26" s="36"/>
      <c r="B26" s="31" t="s">
        <v>18</v>
      </c>
      <c r="C26" s="108"/>
      <c r="D26" s="287"/>
      <c r="E26" s="108"/>
      <c r="F26" s="287"/>
      <c r="G26" s="108"/>
      <c r="H26" s="287"/>
      <c r="I26" s="108"/>
      <c r="J26" s="286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5">
      <c r="A27" s="36"/>
      <c r="B27" s="31"/>
      <c r="C27" s="108"/>
      <c r="D27" s="287"/>
      <c r="E27" s="108"/>
      <c r="F27" s="287"/>
      <c r="G27" s="108"/>
      <c r="H27" s="287"/>
      <c r="I27" s="108"/>
      <c r="J27" s="286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5">
      <c r="A28" s="30"/>
      <c r="B28" s="31" t="s">
        <v>19</v>
      </c>
      <c r="C28" s="103">
        <f>O13</f>
        <v>406009</v>
      </c>
      <c r="D28" s="105">
        <f aca="true" t="shared" si="7" ref="D28:J28">P13</f>
        <v>248286</v>
      </c>
      <c r="E28" s="103">
        <f t="shared" si="7"/>
        <v>393929</v>
      </c>
      <c r="F28" s="105">
        <f t="shared" si="7"/>
        <v>386677</v>
      </c>
      <c r="G28" s="103">
        <f t="shared" si="7"/>
        <v>109180</v>
      </c>
      <c r="H28" s="105">
        <f t="shared" si="7"/>
        <v>25969</v>
      </c>
      <c r="I28" s="103">
        <f t="shared" si="7"/>
        <v>503109</v>
      </c>
      <c r="J28" s="104">
        <f t="shared" si="7"/>
        <v>412646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>
      <c r="A29" s="36"/>
      <c r="B29" s="31"/>
      <c r="C29" s="103"/>
      <c r="D29" s="105"/>
      <c r="E29" s="103"/>
      <c r="F29" s="105"/>
      <c r="G29" s="103"/>
      <c r="H29" s="105"/>
      <c r="I29" s="103"/>
      <c r="J29" s="104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">
      <c r="A30" s="30"/>
      <c r="B30" s="31" t="s">
        <v>20</v>
      </c>
      <c r="C30" s="107">
        <f>O14</f>
        <v>2451030</v>
      </c>
      <c r="D30" s="109">
        <f aca="true" t="shared" si="8" ref="D30:J30">P14</f>
        <v>1665841</v>
      </c>
      <c r="E30" s="107">
        <f t="shared" si="8"/>
        <v>1631900</v>
      </c>
      <c r="F30" s="109">
        <f t="shared" si="8"/>
        <v>2280190</v>
      </c>
      <c r="G30" s="107">
        <f t="shared" si="8"/>
        <v>313767</v>
      </c>
      <c r="H30" s="109">
        <f t="shared" si="8"/>
        <v>160953</v>
      </c>
      <c r="I30" s="107">
        <f t="shared" si="8"/>
        <v>1945667</v>
      </c>
      <c r="J30" s="106">
        <f t="shared" si="8"/>
        <v>2441143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>
      <c r="A31" s="36"/>
      <c r="B31" s="31" t="s">
        <v>21</v>
      </c>
      <c r="C31" s="108"/>
      <c r="D31" s="287"/>
      <c r="E31" s="108"/>
      <c r="F31" s="287"/>
      <c r="G31" s="108"/>
      <c r="H31" s="287"/>
      <c r="I31" s="108"/>
      <c r="J31" s="286"/>
      <c r="K31" s="1"/>
      <c r="L31" s="27"/>
      <c r="M31" s="27"/>
      <c r="N31" s="27"/>
      <c r="O31" s="27"/>
      <c r="P31" s="27"/>
      <c r="Q31" s="27"/>
      <c r="R31" s="27"/>
      <c r="S31" s="27"/>
    </row>
    <row r="32" spans="1:19" ht="15">
      <c r="A32" s="36"/>
      <c r="B32" s="31"/>
      <c r="C32" s="107"/>
      <c r="D32" s="109"/>
      <c r="E32" s="107"/>
      <c r="F32" s="109"/>
      <c r="G32" s="107"/>
      <c r="H32" s="109"/>
      <c r="I32" s="107"/>
      <c r="J32" s="106"/>
      <c r="K32" s="1"/>
      <c r="L32" s="27"/>
      <c r="M32" s="27"/>
      <c r="N32" s="27"/>
      <c r="O32" s="27"/>
      <c r="P32" s="27"/>
      <c r="Q32" s="27"/>
      <c r="R32" s="27"/>
      <c r="S32" s="27"/>
    </row>
    <row r="33" spans="1:19" ht="15">
      <c r="A33" s="47"/>
      <c r="B33" s="31" t="s">
        <v>22</v>
      </c>
      <c r="C33" s="107">
        <f>O15</f>
        <v>80912</v>
      </c>
      <c r="D33" s="109">
        <f aca="true" t="shared" si="9" ref="D33:J33">P15</f>
        <v>18808</v>
      </c>
      <c r="E33" s="107">
        <f t="shared" si="9"/>
        <v>165364</v>
      </c>
      <c r="F33" s="109">
        <f t="shared" si="9"/>
        <v>234596</v>
      </c>
      <c r="G33" s="107">
        <f t="shared" si="9"/>
        <v>400</v>
      </c>
      <c r="H33" s="109">
        <f t="shared" si="9"/>
        <v>650</v>
      </c>
      <c r="I33" s="107">
        <f t="shared" si="9"/>
        <v>165764</v>
      </c>
      <c r="J33" s="106">
        <f t="shared" si="9"/>
        <v>235246</v>
      </c>
      <c r="K33" s="1"/>
      <c r="L33" s="27"/>
      <c r="M33" s="27"/>
      <c r="N33" s="27"/>
      <c r="O33" s="27"/>
      <c r="P33" s="27"/>
      <c r="Q33" s="27"/>
      <c r="R33" s="27"/>
      <c r="S33" s="27"/>
    </row>
    <row r="34" spans="1:19" ht="15">
      <c r="A34" s="45"/>
      <c r="B34" s="31" t="s">
        <v>23</v>
      </c>
      <c r="C34" s="107"/>
      <c r="D34" s="106"/>
      <c r="E34" s="109"/>
      <c r="F34" s="106"/>
      <c r="G34" s="109"/>
      <c r="H34" s="106"/>
      <c r="I34" s="109"/>
      <c r="J34" s="106"/>
      <c r="K34" s="1"/>
      <c r="L34" s="27"/>
      <c r="M34" s="27"/>
      <c r="N34" s="27"/>
      <c r="O34" s="27"/>
      <c r="P34" s="27"/>
      <c r="Q34" s="27"/>
      <c r="R34" s="27"/>
      <c r="S34" s="27"/>
    </row>
    <row r="35" spans="1:18" ht="15">
      <c r="A35" s="45"/>
      <c r="B35" s="48"/>
      <c r="C35" s="107"/>
      <c r="D35" s="106"/>
      <c r="E35" s="109"/>
      <c r="F35" s="110"/>
      <c r="G35" s="109"/>
      <c r="H35" s="110"/>
      <c r="I35" s="109"/>
      <c r="J35" s="106"/>
      <c r="K35" s="1"/>
      <c r="L35" s="1"/>
      <c r="M35" s="27"/>
      <c r="N35" s="27"/>
      <c r="O35" s="27"/>
      <c r="P35" s="27"/>
      <c r="Q35" s="4"/>
      <c r="R35" s="4"/>
    </row>
    <row r="36" spans="1:18" ht="24.95" customHeight="1" thickBot="1">
      <c r="A36" s="45"/>
      <c r="B36" s="50" t="s">
        <v>51</v>
      </c>
      <c r="C36" s="111">
        <f aca="true" t="shared" si="10" ref="C36:J36">SUM(C11:C33)</f>
        <v>63949345</v>
      </c>
      <c r="D36" s="112">
        <f t="shared" si="10"/>
        <v>107092821</v>
      </c>
      <c r="E36" s="112">
        <f t="shared" si="10"/>
        <v>19912973</v>
      </c>
      <c r="F36" s="113">
        <f t="shared" si="10"/>
        <v>17279944</v>
      </c>
      <c r="G36" s="114">
        <f t="shared" si="10"/>
        <v>5070032</v>
      </c>
      <c r="H36" s="113">
        <f t="shared" si="10"/>
        <v>3608289</v>
      </c>
      <c r="I36" s="114">
        <f t="shared" si="10"/>
        <v>24983005</v>
      </c>
      <c r="J36" s="112">
        <f t="shared" si="10"/>
        <v>20888233</v>
      </c>
      <c r="K36" s="1"/>
      <c r="L36" s="1"/>
      <c r="M36" s="27"/>
      <c r="N36" s="27"/>
      <c r="O36" s="27"/>
      <c r="P36" s="27"/>
      <c r="Q36" s="4"/>
      <c r="R36" s="4"/>
    </row>
    <row r="37" spans="1:18" ht="15" thickTop="1">
      <c r="A37" s="1"/>
      <c r="B37" s="55"/>
      <c r="C37" s="1"/>
      <c r="D37" s="1"/>
      <c r="E37" s="1"/>
      <c r="F37" s="1"/>
      <c r="G37" s="1"/>
      <c r="H37" s="1"/>
      <c r="I37" s="1"/>
      <c r="J37" s="1"/>
      <c r="K37" s="1"/>
      <c r="L37" s="1"/>
      <c r="M37" s="27"/>
      <c r="N37" s="27"/>
      <c r="O37" s="27"/>
      <c r="P37" s="27"/>
      <c r="Q37" s="4"/>
      <c r="R37" s="4"/>
    </row>
    <row r="38" spans="1:18" ht="14.25">
      <c r="A38" s="1"/>
      <c r="B38" s="27" t="s">
        <v>25</v>
      </c>
      <c r="C38" s="115">
        <f>(C36-I36)/1000000</f>
        <v>38.96634</v>
      </c>
      <c r="D38" s="115">
        <f>(D36-J36)/1000000</f>
        <v>86.204588</v>
      </c>
      <c r="E38" s="1"/>
      <c r="F38" s="1"/>
      <c r="G38" s="1"/>
      <c r="H38" s="1"/>
      <c r="I38" s="1"/>
      <c r="J38" s="1"/>
      <c r="K38" s="1"/>
      <c r="L38" s="1"/>
      <c r="M38" s="27"/>
      <c r="N38" s="27"/>
      <c r="O38" s="27"/>
      <c r="P38" s="27"/>
      <c r="Q38" s="4"/>
      <c r="R38" s="4"/>
    </row>
    <row r="39" spans="1:18" ht="14.25">
      <c r="A39" s="1"/>
      <c r="B39" s="57" t="s">
        <v>26</v>
      </c>
      <c r="C39" s="115">
        <f>(C36-D36)/1000000</f>
        <v>-43.143476</v>
      </c>
      <c r="D39" s="1"/>
      <c r="E39" s="115">
        <f>(E36-F36)/1000000</f>
        <v>2.633029</v>
      </c>
      <c r="F39" s="1"/>
      <c r="G39" s="115">
        <f>(G36-H36)/1000000</f>
        <v>1.461743</v>
      </c>
      <c r="H39" s="1"/>
      <c r="I39" s="115">
        <f>(I36-J36)/1000000</f>
        <v>4.094772</v>
      </c>
      <c r="J39" s="1"/>
      <c r="K39" s="1"/>
      <c r="L39" s="1"/>
      <c r="M39" s="27"/>
      <c r="N39" s="27"/>
      <c r="O39" s="27"/>
      <c r="P39" s="27"/>
      <c r="Q39" s="4"/>
      <c r="R39" s="4"/>
    </row>
    <row r="40" spans="1:18" ht="14.25">
      <c r="A40" s="1"/>
      <c r="B40" s="58" t="s">
        <v>27</v>
      </c>
      <c r="C40" s="59">
        <f>-1+(C36/D36)</f>
        <v>-0.4028605801690479</v>
      </c>
      <c r="D40" s="1"/>
      <c r="E40" s="59">
        <f>-1+(E36/F36)</f>
        <v>0.15237485723333366</v>
      </c>
      <c r="F40" s="1"/>
      <c r="G40" s="59">
        <f>-1+(G36/H36)</f>
        <v>0.4051069634389042</v>
      </c>
      <c r="H40" s="1"/>
      <c r="I40" s="59">
        <f>-1+(I36/J36)</f>
        <v>0.19603247436008586</v>
      </c>
      <c r="J40" s="1"/>
      <c r="K40" s="1"/>
      <c r="L40" s="1"/>
      <c r="M40" s="27"/>
      <c r="N40" s="27"/>
      <c r="O40" s="27"/>
      <c r="P40" s="27"/>
      <c r="Q40" s="4"/>
      <c r="R40" s="4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7"/>
      <c r="N42" s="27"/>
      <c r="O42" s="27"/>
      <c r="P42" s="27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7"/>
      <c r="N43" s="27"/>
      <c r="O43" s="27"/>
      <c r="P43" s="27"/>
      <c r="Q43" s="4"/>
      <c r="R43" s="4"/>
    </row>
    <row r="44" spans="1:18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7"/>
      <c r="N44" s="27"/>
      <c r="O44" s="27"/>
      <c r="P44" s="27"/>
      <c r="Q44" s="4"/>
      <c r="R44" s="4"/>
    </row>
    <row r="45" spans="1:18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27"/>
      <c r="O45" s="27"/>
      <c r="P45" s="27"/>
      <c r="Q45" s="4"/>
      <c r="R45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2">
    <mergeCell ref="B2:J2"/>
    <mergeCell ref="B1:J1"/>
  </mergeCells>
  <printOptions/>
  <pageMargins left="0.75" right="0.75" top="1.12" bottom="1" header="0.73" footer="0.63"/>
  <pageSetup fitToHeight="1" fitToWidth="1" horizontalDpi="600" verticalDpi="600" orientation="landscape" scale="82" r:id="rId1"/>
  <headerFooter alignWithMargins="0">
    <oddHeader>&amp;C&amp;"Book Antiqua,Regular"-12-</oddHeader>
  </headerFooter>
  <ignoredErrors>
    <ignoredError sqref="D9 F9 H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workbookViewId="0" topLeftCell="A1">
      <selection activeCell="E36" sqref="E36"/>
    </sheetView>
  </sheetViews>
  <sheetFormatPr defaultColWidth="9.140625" defaultRowHeight="12.75"/>
  <cols>
    <col min="1" max="1" width="4.140625" style="5" customWidth="1"/>
    <col min="2" max="2" width="46.57421875" style="5" customWidth="1"/>
    <col min="3" max="3" width="13.8515625" style="5" customWidth="1"/>
    <col min="4" max="4" width="15.7109375" style="5" bestFit="1" customWidth="1"/>
    <col min="5" max="6" width="14.57421875" style="5" customWidth="1"/>
    <col min="7" max="7" width="13.00390625" style="5" customWidth="1"/>
    <col min="8" max="8" width="13.421875" style="5" customWidth="1"/>
    <col min="9" max="9" width="14.421875" style="5" customWidth="1"/>
    <col min="10" max="10" width="13.7109375" style="5" customWidth="1"/>
    <col min="11" max="12" width="9.140625" style="5" customWidth="1"/>
    <col min="13" max="13" width="8.421875" style="81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8" ht="15">
      <c r="A1" s="1"/>
      <c r="B1" s="366" t="s">
        <v>148</v>
      </c>
      <c r="C1" s="366"/>
      <c r="D1" s="366"/>
      <c r="E1" s="366"/>
      <c r="F1" s="366"/>
      <c r="G1" s="366"/>
      <c r="H1" s="366"/>
      <c r="I1" s="366"/>
      <c r="J1" s="366"/>
      <c r="K1" s="4"/>
      <c r="L1" s="4"/>
      <c r="M1" s="169"/>
      <c r="N1" s="4"/>
      <c r="O1" s="4"/>
      <c r="P1" s="4"/>
      <c r="Q1" s="4"/>
      <c r="R1" s="4"/>
    </row>
    <row r="2" spans="1:18" ht="15">
      <c r="A2" s="3"/>
      <c r="B2" s="366" t="str">
        <f>"JANUARY - "&amp;UPPER('Table 1'!$M$1)&amp;" "&amp;'Table 1'!$N$1&amp;" WITH THE CORRESPONDING PERIOD OF "&amp;'Table 1'!$O$1</f>
        <v>JANUARY - DECEMBER  2014 WITH THE CORRESPONDING PERIOD OF 2013</v>
      </c>
      <c r="C2" s="366"/>
      <c r="D2" s="366"/>
      <c r="E2" s="366"/>
      <c r="F2" s="366"/>
      <c r="G2" s="366"/>
      <c r="H2" s="366"/>
      <c r="I2" s="366"/>
      <c r="J2" s="366"/>
      <c r="K2" s="4"/>
      <c r="L2" s="4"/>
      <c r="M2" s="169"/>
      <c r="N2" s="4"/>
      <c r="O2" s="4"/>
      <c r="P2" s="4"/>
      <c r="Q2" s="4"/>
      <c r="R2" s="4"/>
    </row>
    <row r="3" spans="1:18" ht="15">
      <c r="A3" s="3"/>
      <c r="B3" s="6" t="s">
        <v>64</v>
      </c>
      <c r="C3" s="3"/>
      <c r="D3" s="3"/>
      <c r="E3" s="3"/>
      <c r="F3" s="1"/>
      <c r="G3" s="1"/>
      <c r="H3" s="1"/>
      <c r="I3" s="1"/>
      <c r="J3" s="1"/>
      <c r="K3" s="4"/>
      <c r="L3" s="4"/>
      <c r="M3" s="169"/>
      <c r="N3" s="4"/>
      <c r="O3" s="4"/>
      <c r="P3" s="4"/>
      <c r="Q3" s="4"/>
      <c r="R3" s="4"/>
    </row>
    <row r="4" spans="1:18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336"/>
      <c r="N4" s="4"/>
      <c r="O4" s="4"/>
      <c r="P4" s="4"/>
      <c r="Q4" s="4"/>
      <c r="R4" s="4"/>
    </row>
    <row r="5" spans="1:22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25" t="s">
        <v>156</v>
      </c>
      <c r="N5" s="325" t="s">
        <v>157</v>
      </c>
      <c r="O5" s="325" t="s">
        <v>158</v>
      </c>
      <c r="P5" s="325" t="s">
        <v>159</v>
      </c>
      <c r="Q5" s="325" t="s">
        <v>160</v>
      </c>
      <c r="R5" s="325" t="s">
        <v>161</v>
      </c>
      <c r="S5" s="325" t="s">
        <v>162</v>
      </c>
      <c r="T5" s="325" t="s">
        <v>163</v>
      </c>
      <c r="U5" s="325" t="s">
        <v>164</v>
      </c>
      <c r="V5" s="325" t="s">
        <v>165</v>
      </c>
    </row>
    <row r="6" spans="1:22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29" t="s">
        <v>180</v>
      </c>
      <c r="N6" s="326" t="s">
        <v>181</v>
      </c>
      <c r="O6" s="327">
        <v>92585798</v>
      </c>
      <c r="P6" s="327">
        <v>85160935</v>
      </c>
      <c r="Q6" s="327">
        <v>62290898</v>
      </c>
      <c r="R6" s="327">
        <v>55839895</v>
      </c>
      <c r="S6" s="327">
        <v>1243231</v>
      </c>
      <c r="T6" s="327">
        <v>1315176</v>
      </c>
      <c r="U6" s="327">
        <v>63534129</v>
      </c>
      <c r="V6" s="327">
        <v>57155071</v>
      </c>
    </row>
    <row r="7" spans="1:22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61</v>
      </c>
      <c r="H7" s="23"/>
      <c r="I7" s="22" t="s">
        <v>62</v>
      </c>
      <c r="J7" s="21"/>
      <c r="K7" s="24"/>
      <c r="L7" s="24"/>
      <c r="M7" s="329" t="s">
        <v>182</v>
      </c>
      <c r="N7" s="326" t="s">
        <v>183</v>
      </c>
      <c r="O7" s="327">
        <v>43611241</v>
      </c>
      <c r="P7" s="327">
        <v>54971274</v>
      </c>
      <c r="Q7" s="327">
        <v>9343903</v>
      </c>
      <c r="R7" s="327">
        <v>8475826</v>
      </c>
      <c r="S7" s="327">
        <v>1401000</v>
      </c>
      <c r="T7" s="327">
        <v>1711258</v>
      </c>
      <c r="U7" s="327">
        <v>10744903</v>
      </c>
      <c r="V7" s="327">
        <v>10187084</v>
      </c>
    </row>
    <row r="8" spans="1:22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29" t="s">
        <v>184</v>
      </c>
      <c r="N8" s="326" t="s">
        <v>185</v>
      </c>
      <c r="O8" s="327">
        <v>6871937</v>
      </c>
      <c r="P8" s="327">
        <v>9426795</v>
      </c>
      <c r="Q8" s="327">
        <v>3755114</v>
      </c>
      <c r="R8" s="327">
        <v>2607930</v>
      </c>
      <c r="S8" s="327">
        <v>54653</v>
      </c>
      <c r="T8" s="327">
        <v>62455</v>
      </c>
      <c r="U8" s="327">
        <v>3809767</v>
      </c>
      <c r="V8" s="327">
        <v>2670385</v>
      </c>
    </row>
    <row r="9" spans="1:22" ht="15.75">
      <c r="A9" s="27"/>
      <c r="B9" s="319"/>
      <c r="C9" s="84" t="str">
        <f>'Table 1'!$N$1&amp;"*"</f>
        <v>2014*</v>
      </c>
      <c r="D9" s="85">
        <f>'Table 1'!$O$1</f>
        <v>2013</v>
      </c>
      <c r="E9" s="84" t="str">
        <f>'Table 1'!$N$1&amp;"*"</f>
        <v>2014*</v>
      </c>
      <c r="F9" s="85">
        <f>'Table 1'!$O$1</f>
        <v>2013</v>
      </c>
      <c r="G9" s="84" t="str">
        <f>'Table 1'!$N$1&amp;"*"</f>
        <v>2014*</v>
      </c>
      <c r="H9" s="85">
        <f>'Table 1'!$O$1</f>
        <v>2013</v>
      </c>
      <c r="I9" s="84" t="str">
        <f>'Table 1'!$N$1&amp;"*"</f>
        <v>2014*</v>
      </c>
      <c r="J9" s="85">
        <f>'Table 1'!$O$1</f>
        <v>2013</v>
      </c>
      <c r="K9" s="24"/>
      <c r="L9" s="24"/>
      <c r="M9" s="329" t="s">
        <v>186</v>
      </c>
      <c r="N9" s="326" t="s">
        <v>187</v>
      </c>
      <c r="O9" s="327">
        <v>759254845</v>
      </c>
      <c r="P9" s="327">
        <v>943444300</v>
      </c>
      <c r="Q9" s="327">
        <v>46719821</v>
      </c>
      <c r="R9" s="327">
        <v>48621931</v>
      </c>
      <c r="S9" s="327">
        <v>6771</v>
      </c>
      <c r="T9" s="327">
        <v>255679</v>
      </c>
      <c r="U9" s="327">
        <v>46726592</v>
      </c>
      <c r="V9" s="327">
        <v>48877610</v>
      </c>
    </row>
    <row r="10" spans="1:22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29" t="s">
        <v>188</v>
      </c>
      <c r="N10" s="326" t="s">
        <v>189</v>
      </c>
      <c r="O10" s="327">
        <v>232579</v>
      </c>
      <c r="P10" s="327">
        <v>358543</v>
      </c>
      <c r="Q10" s="327">
        <v>4425641</v>
      </c>
      <c r="R10" s="327">
        <v>5078773</v>
      </c>
      <c r="S10" s="327">
        <v>8352</v>
      </c>
      <c r="T10" s="327">
        <v>9776</v>
      </c>
      <c r="U10" s="327">
        <v>4433993</v>
      </c>
      <c r="V10" s="327">
        <v>5088549</v>
      </c>
    </row>
    <row r="11" spans="1:22" ht="15.75">
      <c r="A11" s="30"/>
      <c r="B11" s="31" t="s">
        <v>9</v>
      </c>
      <c r="C11" s="116">
        <f>O6</f>
        <v>92585798</v>
      </c>
      <c r="D11" s="118">
        <f aca="true" t="shared" si="0" ref="D11:J11">P6</f>
        <v>85160935</v>
      </c>
      <c r="E11" s="116">
        <f t="shared" si="0"/>
        <v>62290898</v>
      </c>
      <c r="F11" s="118">
        <f t="shared" si="0"/>
        <v>55839895</v>
      </c>
      <c r="G11" s="116">
        <f t="shared" si="0"/>
        <v>1243231</v>
      </c>
      <c r="H11" s="118">
        <f t="shared" si="0"/>
        <v>1315176</v>
      </c>
      <c r="I11" s="116">
        <f t="shared" si="0"/>
        <v>63534129</v>
      </c>
      <c r="J11" s="117">
        <f t="shared" si="0"/>
        <v>57155071</v>
      </c>
      <c r="K11" s="24"/>
      <c r="L11" s="35"/>
      <c r="M11" s="329" t="s">
        <v>190</v>
      </c>
      <c r="N11" s="326" t="s">
        <v>191</v>
      </c>
      <c r="O11" s="327">
        <v>25686068</v>
      </c>
      <c r="P11" s="327">
        <v>23933383</v>
      </c>
      <c r="Q11" s="327">
        <v>58017180</v>
      </c>
      <c r="R11" s="327">
        <v>55116303</v>
      </c>
      <c r="S11" s="327">
        <v>35990644</v>
      </c>
      <c r="T11" s="327">
        <v>38324608</v>
      </c>
      <c r="U11" s="327">
        <v>94007824</v>
      </c>
      <c r="V11" s="327">
        <v>93440911</v>
      </c>
    </row>
    <row r="12" spans="1:22" ht="15">
      <c r="A12" s="36"/>
      <c r="B12" s="31"/>
      <c r="C12" s="116"/>
      <c r="D12" s="118"/>
      <c r="E12" s="116"/>
      <c r="F12" s="118"/>
      <c r="G12" s="116"/>
      <c r="H12" s="118"/>
      <c r="I12" s="116"/>
      <c r="J12" s="117"/>
      <c r="K12" s="27"/>
      <c r="L12" s="27"/>
      <c r="M12" s="329" t="s">
        <v>192</v>
      </c>
      <c r="N12" s="326" t="s">
        <v>193</v>
      </c>
      <c r="O12" s="327">
        <v>35017040</v>
      </c>
      <c r="P12" s="327">
        <v>40140530</v>
      </c>
      <c r="Q12" s="327">
        <v>65154828</v>
      </c>
      <c r="R12" s="327">
        <v>65301157</v>
      </c>
      <c r="S12" s="327">
        <v>3403046</v>
      </c>
      <c r="T12" s="327">
        <v>3270264</v>
      </c>
      <c r="U12" s="327">
        <v>68557874</v>
      </c>
      <c r="V12" s="327">
        <v>68571421</v>
      </c>
    </row>
    <row r="13" spans="1:22" ht="15">
      <c r="A13" s="30"/>
      <c r="B13" s="31" t="s">
        <v>10</v>
      </c>
      <c r="C13" s="116">
        <f>O7</f>
        <v>43611241</v>
      </c>
      <c r="D13" s="118">
        <f aca="true" t="shared" si="1" ref="D13:J13">P7</f>
        <v>54971274</v>
      </c>
      <c r="E13" s="116">
        <f t="shared" si="1"/>
        <v>9343903</v>
      </c>
      <c r="F13" s="118">
        <f t="shared" si="1"/>
        <v>8475826</v>
      </c>
      <c r="G13" s="116">
        <f t="shared" si="1"/>
        <v>1401000</v>
      </c>
      <c r="H13" s="118">
        <f t="shared" si="1"/>
        <v>1711258</v>
      </c>
      <c r="I13" s="116">
        <f t="shared" si="1"/>
        <v>10744903</v>
      </c>
      <c r="J13" s="117">
        <f t="shared" si="1"/>
        <v>10187084</v>
      </c>
      <c r="K13" s="27"/>
      <c r="L13" s="36"/>
      <c r="M13" s="329" t="s">
        <v>194</v>
      </c>
      <c r="N13" s="326" t="s">
        <v>195</v>
      </c>
      <c r="O13" s="327">
        <v>6304379</v>
      </c>
      <c r="P13" s="327">
        <v>5950833</v>
      </c>
      <c r="Q13" s="327">
        <v>5669510</v>
      </c>
      <c r="R13" s="327">
        <v>6182252</v>
      </c>
      <c r="S13" s="327">
        <v>2272112</v>
      </c>
      <c r="T13" s="327">
        <v>4212437</v>
      </c>
      <c r="U13" s="327">
        <v>7941622</v>
      </c>
      <c r="V13" s="327">
        <v>10394689</v>
      </c>
    </row>
    <row r="14" spans="1:22" ht="15">
      <c r="A14" s="36"/>
      <c r="B14" s="31"/>
      <c r="C14" s="116"/>
      <c r="D14" s="118"/>
      <c r="E14" s="116"/>
      <c r="F14" s="118"/>
      <c r="G14" s="116"/>
      <c r="H14" s="118"/>
      <c r="I14" s="116"/>
      <c r="J14" s="117"/>
      <c r="K14" s="30"/>
      <c r="L14" s="30"/>
      <c r="M14" s="329" t="s">
        <v>196</v>
      </c>
      <c r="N14" s="326" t="s">
        <v>197</v>
      </c>
      <c r="O14" s="327">
        <v>18745558</v>
      </c>
      <c r="P14" s="327">
        <v>21151000</v>
      </c>
      <c r="Q14" s="327">
        <v>28568783</v>
      </c>
      <c r="R14" s="327">
        <v>26921255</v>
      </c>
      <c r="S14" s="327">
        <v>5929460</v>
      </c>
      <c r="T14" s="327">
        <v>5745072</v>
      </c>
      <c r="U14" s="327">
        <v>34498243</v>
      </c>
      <c r="V14" s="327">
        <v>32666327</v>
      </c>
    </row>
    <row r="15" spans="1:22" ht="15">
      <c r="A15" s="30"/>
      <c r="B15" s="31" t="s">
        <v>11</v>
      </c>
      <c r="C15" s="116">
        <f>O8</f>
        <v>6871937</v>
      </c>
      <c r="D15" s="118">
        <f aca="true" t="shared" si="2" ref="D15:J15">P8</f>
        <v>9426795</v>
      </c>
      <c r="E15" s="116">
        <f t="shared" si="2"/>
        <v>3755114</v>
      </c>
      <c r="F15" s="118">
        <f t="shared" si="2"/>
        <v>2607930</v>
      </c>
      <c r="G15" s="116">
        <f t="shared" si="2"/>
        <v>54653</v>
      </c>
      <c r="H15" s="118">
        <f t="shared" si="2"/>
        <v>62455</v>
      </c>
      <c r="I15" s="116">
        <f t="shared" si="2"/>
        <v>3809767</v>
      </c>
      <c r="J15" s="117">
        <f t="shared" si="2"/>
        <v>2670385</v>
      </c>
      <c r="K15" s="36"/>
      <c r="L15" s="36"/>
      <c r="M15" s="329" t="s">
        <v>198</v>
      </c>
      <c r="N15" s="326" t="s">
        <v>199</v>
      </c>
      <c r="O15" s="327">
        <v>619976</v>
      </c>
      <c r="P15" s="327">
        <v>481503</v>
      </c>
      <c r="Q15" s="327">
        <v>1785419</v>
      </c>
      <c r="R15" s="327">
        <v>1750347</v>
      </c>
      <c r="S15" s="327">
        <v>17450</v>
      </c>
      <c r="T15" s="327">
        <v>29671</v>
      </c>
      <c r="U15" s="327">
        <v>1802869</v>
      </c>
      <c r="V15" s="327">
        <v>1780018</v>
      </c>
    </row>
    <row r="16" spans="1:21" ht="15">
      <c r="A16" s="36"/>
      <c r="B16" s="31" t="s">
        <v>12</v>
      </c>
      <c r="C16" s="120"/>
      <c r="D16" s="122"/>
      <c r="E16" s="120"/>
      <c r="F16" s="122"/>
      <c r="G16" s="120"/>
      <c r="H16" s="122"/>
      <c r="I16" s="120"/>
      <c r="J16" s="119"/>
      <c r="K16" s="39"/>
      <c r="L16" s="39"/>
      <c r="M16" s="336"/>
      <c r="N16" s="7"/>
      <c r="O16" s="7"/>
      <c r="P16" s="7"/>
      <c r="Q16" s="7"/>
      <c r="R16" s="7"/>
      <c r="S16" s="7"/>
      <c r="T16" s="7"/>
      <c r="U16" s="7"/>
    </row>
    <row r="17" spans="1:19" ht="15">
      <c r="A17" s="36"/>
      <c r="B17" s="31"/>
      <c r="C17" s="120"/>
      <c r="D17" s="122"/>
      <c r="E17" s="120"/>
      <c r="F17" s="122"/>
      <c r="G17" s="120"/>
      <c r="H17" s="122"/>
      <c r="I17" s="120"/>
      <c r="J17" s="119"/>
      <c r="K17" s="27"/>
      <c r="L17" s="27"/>
      <c r="M17" s="332"/>
      <c r="N17" s="27"/>
      <c r="O17" s="27"/>
      <c r="P17" s="27"/>
      <c r="Q17" s="27"/>
      <c r="R17" s="27"/>
      <c r="S17" s="27"/>
    </row>
    <row r="18" spans="1:19" ht="15">
      <c r="A18" s="30"/>
      <c r="B18" s="31" t="s">
        <v>13</v>
      </c>
      <c r="C18" s="116">
        <f>O9</f>
        <v>759254845</v>
      </c>
      <c r="D18" s="118">
        <f aca="true" t="shared" si="3" ref="D18:J18">P9</f>
        <v>943444300</v>
      </c>
      <c r="E18" s="116">
        <f t="shared" si="3"/>
        <v>46719821</v>
      </c>
      <c r="F18" s="118">
        <f t="shared" si="3"/>
        <v>48621931</v>
      </c>
      <c r="G18" s="116">
        <f t="shared" si="3"/>
        <v>6771</v>
      </c>
      <c r="H18" s="118">
        <f t="shared" si="3"/>
        <v>255679</v>
      </c>
      <c r="I18" s="116">
        <f t="shared" si="3"/>
        <v>46726592</v>
      </c>
      <c r="J18" s="117">
        <f t="shared" si="3"/>
        <v>48877610</v>
      </c>
      <c r="K18" s="27"/>
      <c r="L18" s="27"/>
      <c r="M18" s="332"/>
      <c r="N18" s="27"/>
      <c r="O18" s="27"/>
      <c r="P18" s="27"/>
      <c r="Q18" s="27"/>
      <c r="R18" s="27"/>
      <c r="S18" s="27"/>
    </row>
    <row r="19" spans="1:19" ht="15">
      <c r="A19" s="36"/>
      <c r="B19" s="31" t="s">
        <v>14</v>
      </c>
      <c r="C19" s="121"/>
      <c r="D19" s="289"/>
      <c r="E19" s="121"/>
      <c r="F19" s="289"/>
      <c r="G19" s="121"/>
      <c r="H19" s="289"/>
      <c r="I19" s="121"/>
      <c r="J19" s="288"/>
      <c r="K19" s="27"/>
      <c r="L19" s="27"/>
      <c r="M19" s="332"/>
      <c r="N19" s="27"/>
      <c r="O19" s="27"/>
      <c r="P19" s="27"/>
      <c r="Q19" s="27"/>
      <c r="R19" s="27"/>
      <c r="S19" s="27"/>
    </row>
    <row r="20" spans="1:19" ht="15">
      <c r="A20" s="36"/>
      <c r="B20" s="44"/>
      <c r="C20" s="121"/>
      <c r="D20" s="289"/>
      <c r="E20" s="121"/>
      <c r="F20" s="289"/>
      <c r="G20" s="121"/>
      <c r="H20" s="289"/>
      <c r="I20" s="121"/>
      <c r="J20" s="288"/>
      <c r="K20" s="27"/>
      <c r="L20" s="27"/>
      <c r="M20" s="332"/>
      <c r="N20" s="27"/>
      <c r="O20" s="27"/>
      <c r="P20" s="27"/>
      <c r="Q20" s="27"/>
      <c r="R20" s="27"/>
      <c r="S20" s="27"/>
    </row>
    <row r="21" spans="1:19" ht="15">
      <c r="A21" s="30"/>
      <c r="B21" s="31" t="s">
        <v>15</v>
      </c>
      <c r="C21" s="116">
        <f>O10</f>
        <v>232579</v>
      </c>
      <c r="D21" s="118">
        <f aca="true" t="shared" si="4" ref="D21:J21">P10</f>
        <v>358543</v>
      </c>
      <c r="E21" s="116">
        <f t="shared" si="4"/>
        <v>4425641</v>
      </c>
      <c r="F21" s="118">
        <f t="shared" si="4"/>
        <v>5078773</v>
      </c>
      <c r="G21" s="116">
        <f t="shared" si="4"/>
        <v>8352</v>
      </c>
      <c r="H21" s="118">
        <f t="shared" si="4"/>
        <v>9776</v>
      </c>
      <c r="I21" s="116">
        <f t="shared" si="4"/>
        <v>4433993</v>
      </c>
      <c r="J21" s="117">
        <f t="shared" si="4"/>
        <v>5088549</v>
      </c>
      <c r="K21" s="27"/>
      <c r="L21" s="27"/>
      <c r="M21" s="332"/>
      <c r="N21" s="27"/>
      <c r="O21" s="27"/>
      <c r="P21" s="27"/>
      <c r="Q21" s="27"/>
      <c r="R21" s="27"/>
      <c r="S21" s="27"/>
    </row>
    <row r="22" spans="1:19" ht="15">
      <c r="A22" s="45"/>
      <c r="B22" s="31"/>
      <c r="C22" s="116"/>
      <c r="D22" s="118"/>
      <c r="E22" s="116"/>
      <c r="F22" s="118"/>
      <c r="G22" s="116"/>
      <c r="H22" s="118"/>
      <c r="I22" s="116"/>
      <c r="J22" s="117"/>
      <c r="K22" s="27"/>
      <c r="L22" s="27"/>
      <c r="M22" s="332"/>
      <c r="N22" s="27"/>
      <c r="O22" s="27"/>
      <c r="P22" s="27"/>
      <c r="Q22" s="27"/>
      <c r="R22" s="27"/>
      <c r="S22" s="27"/>
    </row>
    <row r="23" spans="1:19" ht="15">
      <c r="A23" s="30"/>
      <c r="B23" s="31" t="s">
        <v>16</v>
      </c>
      <c r="C23" s="116">
        <f>O11</f>
        <v>25686068</v>
      </c>
      <c r="D23" s="118">
        <f aca="true" t="shared" si="5" ref="D23:J23">P11</f>
        <v>23933383</v>
      </c>
      <c r="E23" s="116">
        <f t="shared" si="5"/>
        <v>58017180</v>
      </c>
      <c r="F23" s="118">
        <f t="shared" si="5"/>
        <v>55116303</v>
      </c>
      <c r="G23" s="116">
        <f t="shared" si="5"/>
        <v>35990644</v>
      </c>
      <c r="H23" s="118">
        <f t="shared" si="5"/>
        <v>38324608</v>
      </c>
      <c r="I23" s="116">
        <f t="shared" si="5"/>
        <v>94007824</v>
      </c>
      <c r="J23" s="117">
        <f t="shared" si="5"/>
        <v>93440911</v>
      </c>
      <c r="K23" s="27"/>
      <c r="L23" s="27"/>
      <c r="M23" s="332"/>
      <c r="N23" s="27"/>
      <c r="O23" s="27"/>
      <c r="P23" s="27"/>
      <c r="Q23" s="27"/>
      <c r="R23" s="27"/>
      <c r="S23" s="27"/>
    </row>
    <row r="24" spans="1:19" ht="15">
      <c r="A24" s="36"/>
      <c r="B24" s="44"/>
      <c r="C24" s="121"/>
      <c r="D24" s="289"/>
      <c r="E24" s="121"/>
      <c r="F24" s="289"/>
      <c r="G24" s="121"/>
      <c r="H24" s="289"/>
      <c r="I24" s="121"/>
      <c r="J24" s="288"/>
      <c r="K24" s="27"/>
      <c r="L24" s="27"/>
      <c r="M24" s="332"/>
      <c r="N24" s="27"/>
      <c r="O24" s="27"/>
      <c r="P24" s="27"/>
      <c r="Q24" s="27"/>
      <c r="R24" s="27"/>
      <c r="S24" s="27"/>
    </row>
    <row r="25" spans="1:19" ht="15">
      <c r="A25" s="30"/>
      <c r="B25" s="31" t="s">
        <v>17</v>
      </c>
      <c r="C25" s="116">
        <f>O12</f>
        <v>35017040</v>
      </c>
      <c r="D25" s="118">
        <f aca="true" t="shared" si="6" ref="D25:J25">P12</f>
        <v>40140530</v>
      </c>
      <c r="E25" s="116">
        <f t="shared" si="6"/>
        <v>65154828</v>
      </c>
      <c r="F25" s="118">
        <f t="shared" si="6"/>
        <v>65301157</v>
      </c>
      <c r="G25" s="116">
        <f t="shared" si="6"/>
        <v>3403046</v>
      </c>
      <c r="H25" s="118">
        <f t="shared" si="6"/>
        <v>3270264</v>
      </c>
      <c r="I25" s="116">
        <f t="shared" si="6"/>
        <v>68557874</v>
      </c>
      <c r="J25" s="117">
        <f t="shared" si="6"/>
        <v>68571421</v>
      </c>
      <c r="K25" s="27"/>
      <c r="L25" s="27"/>
      <c r="M25" s="332"/>
      <c r="N25" s="27"/>
      <c r="O25" s="27"/>
      <c r="P25" s="27"/>
      <c r="Q25" s="27"/>
      <c r="R25" s="27"/>
      <c r="S25" s="27"/>
    </row>
    <row r="26" spans="1:19" ht="15">
      <c r="A26" s="36"/>
      <c r="B26" s="31" t="s">
        <v>18</v>
      </c>
      <c r="C26" s="121"/>
      <c r="D26" s="289"/>
      <c r="E26" s="121"/>
      <c r="F26" s="289"/>
      <c r="G26" s="121"/>
      <c r="H26" s="289"/>
      <c r="I26" s="121"/>
      <c r="J26" s="288"/>
      <c r="K26" s="27"/>
      <c r="L26" s="27"/>
      <c r="M26" s="332"/>
      <c r="N26" s="27"/>
      <c r="O26" s="27"/>
      <c r="P26" s="27"/>
      <c r="Q26" s="27"/>
      <c r="R26" s="27"/>
      <c r="S26" s="27"/>
    </row>
    <row r="27" spans="1:19" ht="15">
      <c r="A27" s="36"/>
      <c r="B27" s="31"/>
      <c r="C27" s="121"/>
      <c r="D27" s="289"/>
      <c r="E27" s="121"/>
      <c r="F27" s="289"/>
      <c r="G27" s="121"/>
      <c r="H27" s="289"/>
      <c r="I27" s="121"/>
      <c r="J27" s="288"/>
      <c r="K27" s="27"/>
      <c r="L27" s="27"/>
      <c r="M27" s="332"/>
      <c r="N27" s="27"/>
      <c r="O27" s="27"/>
      <c r="P27" s="27"/>
      <c r="Q27" s="27"/>
      <c r="R27" s="27"/>
      <c r="S27" s="27"/>
    </row>
    <row r="28" spans="1:19" ht="15">
      <c r="A28" s="30"/>
      <c r="B28" s="31" t="s">
        <v>19</v>
      </c>
      <c r="C28" s="116">
        <f>O13</f>
        <v>6304379</v>
      </c>
      <c r="D28" s="118">
        <f aca="true" t="shared" si="7" ref="D28:J28">P13</f>
        <v>5950833</v>
      </c>
      <c r="E28" s="116">
        <f t="shared" si="7"/>
        <v>5669510</v>
      </c>
      <c r="F28" s="118">
        <f t="shared" si="7"/>
        <v>6182252</v>
      </c>
      <c r="G28" s="116">
        <f t="shared" si="7"/>
        <v>2272112</v>
      </c>
      <c r="H28" s="118">
        <f t="shared" si="7"/>
        <v>4212437</v>
      </c>
      <c r="I28" s="116">
        <f t="shared" si="7"/>
        <v>7941622</v>
      </c>
      <c r="J28" s="117">
        <f t="shared" si="7"/>
        <v>10394689</v>
      </c>
      <c r="K28" s="27"/>
      <c r="L28" s="27"/>
      <c r="M28" s="332"/>
      <c r="N28" s="27"/>
      <c r="O28" s="27"/>
      <c r="P28" s="27"/>
      <c r="Q28" s="27"/>
      <c r="R28" s="27"/>
      <c r="S28" s="27"/>
    </row>
    <row r="29" spans="1:19" ht="15">
      <c r="A29" s="36"/>
      <c r="B29" s="31"/>
      <c r="C29" s="116"/>
      <c r="D29" s="118"/>
      <c r="E29" s="116"/>
      <c r="F29" s="118"/>
      <c r="G29" s="116"/>
      <c r="H29" s="118"/>
      <c r="I29" s="116"/>
      <c r="J29" s="117"/>
      <c r="K29" s="27"/>
      <c r="L29" s="27"/>
      <c r="M29" s="332"/>
      <c r="N29" s="27"/>
      <c r="O29" s="27"/>
      <c r="P29" s="27"/>
      <c r="Q29" s="27"/>
      <c r="R29" s="27"/>
      <c r="S29" s="27"/>
    </row>
    <row r="30" spans="1:19" ht="15">
      <c r="A30" s="30"/>
      <c r="B30" s="31" t="s">
        <v>20</v>
      </c>
      <c r="C30" s="120">
        <f>O14</f>
        <v>18745558</v>
      </c>
      <c r="D30" s="122">
        <f aca="true" t="shared" si="8" ref="D30:J30">P14</f>
        <v>21151000</v>
      </c>
      <c r="E30" s="120">
        <f t="shared" si="8"/>
        <v>28568783</v>
      </c>
      <c r="F30" s="122">
        <f t="shared" si="8"/>
        <v>26921255</v>
      </c>
      <c r="G30" s="120">
        <f t="shared" si="8"/>
        <v>5929460</v>
      </c>
      <c r="H30" s="122">
        <f t="shared" si="8"/>
        <v>5745072</v>
      </c>
      <c r="I30" s="120">
        <f t="shared" si="8"/>
        <v>34498243</v>
      </c>
      <c r="J30" s="119">
        <f t="shared" si="8"/>
        <v>32666327</v>
      </c>
      <c r="K30" s="27"/>
      <c r="L30" s="27"/>
      <c r="M30" s="332"/>
      <c r="N30" s="27"/>
      <c r="O30" s="27"/>
      <c r="P30" s="27"/>
      <c r="Q30" s="27"/>
      <c r="R30" s="27"/>
      <c r="S30" s="27"/>
    </row>
    <row r="31" spans="1:19" ht="15">
      <c r="A31" s="36"/>
      <c r="B31" s="31" t="s">
        <v>21</v>
      </c>
      <c r="C31" s="121"/>
      <c r="D31" s="289"/>
      <c r="E31" s="121"/>
      <c r="F31" s="289"/>
      <c r="G31" s="121"/>
      <c r="H31" s="289"/>
      <c r="I31" s="121"/>
      <c r="J31" s="288"/>
      <c r="K31" s="1"/>
      <c r="L31" s="27"/>
      <c r="M31" s="332"/>
      <c r="N31" s="27"/>
      <c r="O31" s="27"/>
      <c r="P31" s="27"/>
      <c r="Q31" s="27"/>
      <c r="R31" s="27"/>
      <c r="S31" s="27"/>
    </row>
    <row r="32" spans="1:19" ht="15">
      <c r="A32" s="36"/>
      <c r="B32" s="31"/>
      <c r="C32" s="120"/>
      <c r="D32" s="122"/>
      <c r="E32" s="120"/>
      <c r="F32" s="122"/>
      <c r="G32" s="120"/>
      <c r="H32" s="122"/>
      <c r="I32" s="120"/>
      <c r="J32" s="119"/>
      <c r="K32" s="1"/>
      <c r="L32" s="27"/>
      <c r="M32" s="332"/>
      <c r="N32" s="27"/>
      <c r="O32" s="27"/>
      <c r="P32" s="27"/>
      <c r="Q32" s="27"/>
      <c r="R32" s="27"/>
      <c r="S32" s="27"/>
    </row>
    <row r="33" spans="1:19" ht="15">
      <c r="A33" s="47"/>
      <c r="B33" s="31" t="s">
        <v>22</v>
      </c>
      <c r="C33" s="120">
        <f>O15</f>
        <v>619976</v>
      </c>
      <c r="D33" s="122">
        <f aca="true" t="shared" si="9" ref="D33:J33">P15</f>
        <v>481503</v>
      </c>
      <c r="E33" s="120">
        <f t="shared" si="9"/>
        <v>1785419</v>
      </c>
      <c r="F33" s="122">
        <f t="shared" si="9"/>
        <v>1750347</v>
      </c>
      <c r="G33" s="120">
        <f t="shared" si="9"/>
        <v>17450</v>
      </c>
      <c r="H33" s="122">
        <f t="shared" si="9"/>
        <v>29671</v>
      </c>
      <c r="I33" s="120">
        <f t="shared" si="9"/>
        <v>1802869</v>
      </c>
      <c r="J33" s="119">
        <f t="shared" si="9"/>
        <v>1780018</v>
      </c>
      <c r="K33" s="1"/>
      <c r="L33" s="27"/>
      <c r="M33" s="332"/>
      <c r="N33" s="27"/>
      <c r="O33" s="27"/>
      <c r="P33" s="27"/>
      <c r="Q33" s="27"/>
      <c r="R33" s="27"/>
      <c r="S33" s="27"/>
    </row>
    <row r="34" spans="1:19" ht="15">
      <c r="A34" s="45"/>
      <c r="B34" s="31" t="s">
        <v>23</v>
      </c>
      <c r="C34" s="120"/>
      <c r="D34" s="119"/>
      <c r="E34" s="122"/>
      <c r="F34" s="119"/>
      <c r="G34" s="122"/>
      <c r="H34" s="119"/>
      <c r="I34" s="122"/>
      <c r="J34" s="119"/>
      <c r="K34" s="1"/>
      <c r="L34" s="27"/>
      <c r="M34" s="332"/>
      <c r="N34" s="27"/>
      <c r="O34" s="27"/>
      <c r="P34" s="27"/>
      <c r="Q34" s="27"/>
      <c r="R34" s="27"/>
      <c r="S34" s="27"/>
    </row>
    <row r="35" spans="1:19" ht="15">
      <c r="A35" s="45"/>
      <c r="B35" s="48"/>
      <c r="C35" s="120"/>
      <c r="D35" s="119"/>
      <c r="E35" s="122"/>
      <c r="F35" s="123"/>
      <c r="G35" s="122"/>
      <c r="H35" s="123"/>
      <c r="I35" s="122"/>
      <c r="J35" s="119"/>
      <c r="K35" s="1"/>
      <c r="L35" s="27"/>
      <c r="M35" s="332"/>
      <c r="N35" s="27"/>
      <c r="O35" s="27"/>
      <c r="P35" s="27"/>
      <c r="Q35" s="27"/>
      <c r="R35" s="27"/>
      <c r="S35" s="27"/>
    </row>
    <row r="36" spans="1:19" ht="24.95" customHeight="1" thickBot="1">
      <c r="A36" s="45"/>
      <c r="B36" s="50" t="s">
        <v>51</v>
      </c>
      <c r="C36" s="124">
        <f aca="true" t="shared" si="10" ref="C36:J36">SUM(C11:C33)</f>
        <v>988929421</v>
      </c>
      <c r="D36" s="125">
        <f t="shared" si="10"/>
        <v>1185019096</v>
      </c>
      <c r="E36" s="125">
        <f t="shared" si="10"/>
        <v>285731097</v>
      </c>
      <c r="F36" s="126">
        <f t="shared" si="10"/>
        <v>275895669</v>
      </c>
      <c r="G36" s="127">
        <f t="shared" si="10"/>
        <v>50326719</v>
      </c>
      <c r="H36" s="126">
        <f t="shared" si="10"/>
        <v>54936396</v>
      </c>
      <c r="I36" s="127">
        <f t="shared" si="10"/>
        <v>336057816</v>
      </c>
      <c r="J36" s="125">
        <f t="shared" si="10"/>
        <v>330832065</v>
      </c>
      <c r="K36" s="1"/>
      <c r="L36" s="27"/>
      <c r="M36" s="332"/>
      <c r="N36" s="27"/>
      <c r="O36" s="27"/>
      <c r="P36" s="27"/>
      <c r="Q36" s="27"/>
      <c r="R36" s="27"/>
      <c r="S36" s="27"/>
    </row>
    <row r="37" spans="1:18" ht="15" thickTop="1">
      <c r="A37" s="1"/>
      <c r="B37" s="55"/>
      <c r="C37" s="1"/>
      <c r="D37" s="1"/>
      <c r="E37" s="1"/>
      <c r="F37" s="1"/>
      <c r="G37" s="1"/>
      <c r="H37" s="1"/>
      <c r="I37" s="1"/>
      <c r="J37" s="1"/>
      <c r="K37" s="1"/>
      <c r="L37" s="1"/>
      <c r="M37" s="332"/>
      <c r="N37" s="27"/>
      <c r="O37" s="27"/>
      <c r="P37" s="27"/>
      <c r="Q37" s="4"/>
      <c r="R37" s="4"/>
    </row>
    <row r="38" spans="1:18" ht="14.25">
      <c r="A38" s="1"/>
      <c r="B38" s="27" t="s">
        <v>25</v>
      </c>
      <c r="C38" s="128">
        <f>(C36-I36)/1000000</f>
        <v>652.871605</v>
      </c>
      <c r="D38" s="128">
        <f>(D36-J36)/1000000</f>
        <v>854.187031</v>
      </c>
      <c r="E38" s="1"/>
      <c r="F38" s="1"/>
      <c r="G38" s="1"/>
      <c r="H38" s="1"/>
      <c r="I38" s="1"/>
      <c r="J38" s="1"/>
      <c r="K38" s="1"/>
      <c r="L38" s="1"/>
      <c r="M38" s="332"/>
      <c r="N38" s="27"/>
      <c r="O38" s="27"/>
      <c r="P38" s="27"/>
      <c r="Q38" s="4"/>
      <c r="R38" s="4"/>
    </row>
    <row r="39" spans="1:18" ht="14.25">
      <c r="A39" s="1"/>
      <c r="B39" s="57" t="s">
        <v>26</v>
      </c>
      <c r="C39" s="128">
        <f>(C36-D36)/1000000</f>
        <v>-196.089675</v>
      </c>
      <c r="D39" s="1"/>
      <c r="E39" s="128">
        <f>(E36-F36)/1000000</f>
        <v>9.835428</v>
      </c>
      <c r="F39" s="1"/>
      <c r="G39" s="128">
        <f>(G36-H36)/1000000</f>
        <v>-4.609677</v>
      </c>
      <c r="H39" s="1"/>
      <c r="I39" s="128">
        <f>(I36-J36)/1000000</f>
        <v>5.225751</v>
      </c>
      <c r="J39" s="1"/>
      <c r="K39" s="1"/>
      <c r="L39" s="1"/>
      <c r="M39" s="332"/>
      <c r="N39" s="27"/>
      <c r="O39" s="27"/>
      <c r="P39" s="27"/>
      <c r="Q39" s="4"/>
      <c r="R39" s="4"/>
    </row>
    <row r="40" spans="1:18" ht="14.25">
      <c r="A40" s="1"/>
      <c r="B40" s="58" t="s">
        <v>27</v>
      </c>
      <c r="C40" s="59">
        <f>-1+(C36/D36)</f>
        <v>-0.1654738524146112</v>
      </c>
      <c r="D40" s="1"/>
      <c r="E40" s="59">
        <f>-1+(E36/F36)</f>
        <v>0.035649084437059386</v>
      </c>
      <c r="F40" s="1"/>
      <c r="G40" s="59">
        <f>-1+(G36/H36)</f>
        <v>-0.08390934490861035</v>
      </c>
      <c r="H40" s="1"/>
      <c r="I40" s="59">
        <f>-1+(I36/J36)</f>
        <v>0.015795781463928016</v>
      </c>
      <c r="J40" s="1"/>
      <c r="K40" s="1"/>
      <c r="L40" s="1"/>
      <c r="M40" s="332"/>
      <c r="N40" s="27"/>
      <c r="O40" s="27"/>
      <c r="P40" s="27"/>
      <c r="Q40" s="4"/>
      <c r="R40" s="4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32"/>
      <c r="N41" s="27"/>
      <c r="O41" s="27"/>
      <c r="P41" s="27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32"/>
      <c r="N42" s="27"/>
      <c r="O42" s="27"/>
      <c r="P42" s="27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32"/>
      <c r="N43" s="27"/>
      <c r="O43" s="27"/>
      <c r="P43" s="27"/>
      <c r="Q43" s="4"/>
      <c r="R43" s="4"/>
    </row>
    <row r="44" spans="1:18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32"/>
      <c r="N44" s="27"/>
      <c r="O44" s="27"/>
      <c r="P44" s="27"/>
      <c r="Q44" s="4"/>
      <c r="R44" s="4"/>
    </row>
    <row r="45" spans="1:18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332"/>
      <c r="N45" s="27"/>
      <c r="O45" s="27"/>
      <c r="P45" s="27"/>
      <c r="Q45" s="4"/>
      <c r="R45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69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69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69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69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69"/>
      <c r="N55" s="4"/>
      <c r="O55" s="4"/>
      <c r="P55" s="4"/>
      <c r="Q55" s="4"/>
      <c r="R55" s="4"/>
    </row>
  </sheetData>
  <mergeCells count="2">
    <mergeCell ref="B2:J2"/>
    <mergeCell ref="B1:J1"/>
  </mergeCells>
  <printOptions/>
  <pageMargins left="0.75" right="0.75" top="1.12" bottom="1" header="0.73" footer="0.63"/>
  <pageSetup fitToHeight="1" fitToWidth="1" horizontalDpi="600" verticalDpi="600" orientation="landscape" scale="75" r:id="rId1"/>
  <headerFooter alignWithMargins="0">
    <oddHeader>&amp;C&amp;"Book Antiqua,Regular"-13-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workbookViewId="0" topLeftCell="A10">
      <selection activeCell="K35" sqref="K35"/>
    </sheetView>
  </sheetViews>
  <sheetFormatPr defaultColWidth="9.140625" defaultRowHeight="12.75"/>
  <cols>
    <col min="1" max="1" width="3.00390625" style="5" customWidth="1"/>
    <col min="2" max="2" width="25.140625" style="5" customWidth="1"/>
    <col min="3" max="3" width="12.421875" style="5" customWidth="1"/>
    <col min="4" max="4" width="14.00390625" style="5" bestFit="1" customWidth="1"/>
    <col min="5" max="5" width="12.57421875" style="5" customWidth="1"/>
    <col min="6" max="6" width="12.8515625" style="5" customWidth="1"/>
    <col min="7" max="7" width="12.00390625" style="5" customWidth="1"/>
    <col min="8" max="8" width="11.57421875" style="5" customWidth="1"/>
    <col min="9" max="10" width="12.7109375" style="5" customWidth="1"/>
    <col min="11" max="11" width="9.140625" style="5" customWidth="1"/>
    <col min="12" max="12" width="9.28125" style="5" customWidth="1"/>
    <col min="13" max="13" width="11.28125" style="5" bestFit="1" customWidth="1"/>
    <col min="14" max="14" width="16.14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2" spans="3:4" ht="15">
      <c r="C2" s="201"/>
      <c r="D2" s="201"/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N4" s="73"/>
    </row>
    <row r="5" spans="2:22" ht="15">
      <c r="B5" s="2" t="s">
        <v>65</v>
      </c>
      <c r="C5" s="3"/>
      <c r="D5" s="3"/>
      <c r="E5" s="3"/>
      <c r="F5" s="3"/>
      <c r="G5" s="3"/>
      <c r="H5" s="3"/>
      <c r="I5" s="3"/>
      <c r="J5" s="3"/>
      <c r="M5" s="325" t="s">
        <v>200</v>
      </c>
      <c r="N5" s="325" t="s">
        <v>221</v>
      </c>
      <c r="O5" s="325" t="s">
        <v>158</v>
      </c>
      <c r="P5" s="325" t="s">
        <v>159</v>
      </c>
      <c r="Q5" s="325" t="s">
        <v>160</v>
      </c>
      <c r="R5" s="325" t="s">
        <v>161</v>
      </c>
      <c r="S5" s="325" t="s">
        <v>162</v>
      </c>
      <c r="T5" s="325" t="s">
        <v>163</v>
      </c>
      <c r="U5" s="325" t="s">
        <v>164</v>
      </c>
      <c r="V5" s="325" t="s">
        <v>165</v>
      </c>
    </row>
    <row r="6" spans="1:22" ht="14.25" customHeight="1">
      <c r="A6" s="3"/>
      <c r="B6" s="366" t="s">
        <v>85</v>
      </c>
      <c r="C6" s="366"/>
      <c r="D6" s="366"/>
      <c r="E6" s="366"/>
      <c r="F6" s="366"/>
      <c r="G6" s="366"/>
      <c r="H6" s="366"/>
      <c r="I6" s="366"/>
      <c r="J6" s="366"/>
      <c r="M6" s="326" t="s">
        <v>222</v>
      </c>
      <c r="N6" s="326" t="s">
        <v>66</v>
      </c>
      <c r="O6" s="327">
        <v>60629</v>
      </c>
      <c r="P6" s="327">
        <v>5381</v>
      </c>
      <c r="Q6" s="327">
        <v>1517088</v>
      </c>
      <c r="R6" s="327">
        <v>1022937</v>
      </c>
      <c r="S6" s="327">
        <v>379140</v>
      </c>
      <c r="T6" s="327">
        <v>404371</v>
      </c>
      <c r="U6" s="327">
        <v>1896228</v>
      </c>
      <c r="V6" s="327">
        <v>1427308</v>
      </c>
    </row>
    <row r="7" spans="1:22" ht="14.25" customHeight="1">
      <c r="A7" s="3"/>
      <c r="B7" s="366" t="str">
        <f>UPPER('Table 1'!$M$1)&amp;" "&amp;'Table 1'!$N$1&amp;" WITH THE CORRESPONDING MONTH OF "&amp;'Table 1'!$O$1</f>
        <v>DECEMBER  2014 WITH THE CORRESPONDING MONTH OF 2013</v>
      </c>
      <c r="C7" s="366"/>
      <c r="D7" s="366"/>
      <c r="E7" s="366"/>
      <c r="F7" s="366"/>
      <c r="G7" s="366"/>
      <c r="H7" s="366"/>
      <c r="I7" s="366"/>
      <c r="J7" s="366"/>
      <c r="M7" s="326" t="s">
        <v>223</v>
      </c>
      <c r="N7" s="326" t="s">
        <v>67</v>
      </c>
      <c r="O7" s="327">
        <v>586087</v>
      </c>
      <c r="P7" s="327">
        <v>516742</v>
      </c>
      <c r="Q7" s="327">
        <v>147861</v>
      </c>
      <c r="R7" s="327">
        <v>671255</v>
      </c>
      <c r="S7" s="327">
        <v>26542</v>
      </c>
      <c r="T7" s="327">
        <v>516</v>
      </c>
      <c r="U7" s="327">
        <v>174403</v>
      </c>
      <c r="V7" s="327">
        <v>671771</v>
      </c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M8" s="326" t="s">
        <v>224</v>
      </c>
      <c r="N8" s="326" t="s">
        <v>68</v>
      </c>
      <c r="O8" s="327">
        <v>437383</v>
      </c>
      <c r="P8" s="327">
        <v>450563</v>
      </c>
      <c r="Q8" s="327">
        <v>290287</v>
      </c>
      <c r="R8" s="327">
        <v>384307</v>
      </c>
      <c r="S8" s="327">
        <v>94741</v>
      </c>
      <c r="T8" s="327">
        <v>130811</v>
      </c>
      <c r="U8" s="327">
        <v>385028</v>
      </c>
      <c r="V8" s="327">
        <v>515118</v>
      </c>
    </row>
    <row r="9" spans="1:22" ht="15">
      <c r="A9" s="3"/>
      <c r="B9" s="3"/>
      <c r="C9" s="8"/>
      <c r="D9" s="8"/>
      <c r="E9" s="8"/>
      <c r="F9" s="8"/>
      <c r="G9" s="8"/>
      <c r="H9" s="8"/>
      <c r="I9" s="8"/>
      <c r="J9" s="22" t="s">
        <v>31</v>
      </c>
      <c r="M9" s="326" t="s">
        <v>225</v>
      </c>
      <c r="N9" s="326" t="s">
        <v>69</v>
      </c>
      <c r="O9" s="327">
        <v>308727</v>
      </c>
      <c r="P9" s="327">
        <v>333726</v>
      </c>
      <c r="Q9" s="327">
        <v>1254371</v>
      </c>
      <c r="R9" s="327">
        <v>1322254</v>
      </c>
      <c r="S9" s="327">
        <v>585940</v>
      </c>
      <c r="T9" s="327">
        <v>85790</v>
      </c>
      <c r="U9" s="327">
        <v>1840311</v>
      </c>
      <c r="V9" s="327">
        <v>1408044</v>
      </c>
    </row>
    <row r="10" spans="1:22" ht="15.75" thickBot="1">
      <c r="A10" s="3"/>
      <c r="B10" s="74"/>
      <c r="C10" s="129" t="s">
        <v>70</v>
      </c>
      <c r="D10" s="15"/>
      <c r="E10" s="129"/>
      <c r="F10" s="130"/>
      <c r="G10" s="130" t="s">
        <v>71</v>
      </c>
      <c r="H10" s="131"/>
      <c r="I10" s="131"/>
      <c r="J10" s="15"/>
      <c r="M10" s="326" t="s">
        <v>226</v>
      </c>
      <c r="N10" s="326" t="s">
        <v>72</v>
      </c>
      <c r="O10" s="327">
        <v>2732612</v>
      </c>
      <c r="P10" s="327">
        <v>1715628</v>
      </c>
      <c r="Q10" s="327">
        <v>3258526</v>
      </c>
      <c r="R10" s="327">
        <v>4828405</v>
      </c>
      <c r="S10" s="327">
        <v>38501</v>
      </c>
      <c r="T10" s="327">
        <v>30185</v>
      </c>
      <c r="U10" s="327">
        <v>3297027</v>
      </c>
      <c r="V10" s="327">
        <v>4858590</v>
      </c>
    </row>
    <row r="11" spans="1:22" ht="15.75" thickTop="1">
      <c r="A11" s="3"/>
      <c r="B11" s="132" t="s">
        <v>34</v>
      </c>
      <c r="C11" s="22"/>
      <c r="D11" s="80"/>
      <c r="E11" s="22" t="s">
        <v>73</v>
      </c>
      <c r="F11" s="80"/>
      <c r="G11" s="22" t="s">
        <v>7</v>
      </c>
      <c r="H11" s="133"/>
      <c r="I11" s="22" t="s">
        <v>37</v>
      </c>
      <c r="J11" s="80"/>
      <c r="M11" s="326" t="s">
        <v>227</v>
      </c>
      <c r="N11" s="326" t="s">
        <v>74</v>
      </c>
      <c r="O11" s="327">
        <v>46810</v>
      </c>
      <c r="P11" s="327">
        <v>34062</v>
      </c>
      <c r="Q11" s="327">
        <v>189255</v>
      </c>
      <c r="R11" s="327">
        <v>91988</v>
      </c>
      <c r="S11" s="327">
        <v>28378</v>
      </c>
      <c r="T11" s="327">
        <v>28871</v>
      </c>
      <c r="U11" s="327">
        <v>217633</v>
      </c>
      <c r="V11" s="327">
        <v>120859</v>
      </c>
    </row>
    <row r="12" spans="1:22" ht="15">
      <c r="A12" s="3"/>
      <c r="B12" s="83"/>
      <c r="C12" s="84" t="str">
        <f>'Table 1'!$N$1&amp;"*"</f>
        <v>2014*</v>
      </c>
      <c r="D12" s="85">
        <f>'Table 1'!$O$1</f>
        <v>2013</v>
      </c>
      <c r="E12" s="84" t="str">
        <f>'Table 1'!$N$1&amp;"*"</f>
        <v>2014*</v>
      </c>
      <c r="F12" s="85">
        <f>'Table 1'!$O$1</f>
        <v>2013</v>
      </c>
      <c r="G12" s="84" t="str">
        <f>'Table 1'!$N$1&amp;"*"</f>
        <v>2014*</v>
      </c>
      <c r="H12" s="85">
        <f>'Table 1'!$O$1</f>
        <v>2013</v>
      </c>
      <c r="I12" s="84" t="str">
        <f>'Table 1'!$N$1&amp;"*"</f>
        <v>2014*</v>
      </c>
      <c r="J12" s="85">
        <f>'Table 1'!$O$1</f>
        <v>2013</v>
      </c>
      <c r="M12" s="326" t="s">
        <v>228</v>
      </c>
      <c r="N12" s="326" t="s">
        <v>75</v>
      </c>
      <c r="O12" s="327">
        <v>2054070</v>
      </c>
      <c r="P12" s="327">
        <v>1529972</v>
      </c>
      <c r="Q12" s="327">
        <v>1453289</v>
      </c>
      <c r="R12" s="327">
        <v>3424131</v>
      </c>
      <c r="S12" s="327">
        <v>842251</v>
      </c>
      <c r="T12" s="327">
        <v>413678</v>
      </c>
      <c r="U12" s="327">
        <v>2295540</v>
      </c>
      <c r="V12" s="327">
        <v>3837809</v>
      </c>
    </row>
    <row r="13" spans="1:22" ht="15">
      <c r="A13" s="3"/>
      <c r="B13" s="86"/>
      <c r="C13" s="3"/>
      <c r="D13" s="26"/>
      <c r="E13" s="3"/>
      <c r="F13" s="26"/>
      <c r="G13" s="3"/>
      <c r="H13" s="26"/>
      <c r="I13" s="3"/>
      <c r="J13" s="26"/>
      <c r="M13" s="326" t="s">
        <v>229</v>
      </c>
      <c r="N13" s="326" t="s">
        <v>230</v>
      </c>
      <c r="O13" s="327">
        <v>8165</v>
      </c>
      <c r="P13" s="327">
        <v>320</v>
      </c>
      <c r="Q13" s="327">
        <v>1161783</v>
      </c>
      <c r="R13" s="327">
        <v>620828</v>
      </c>
      <c r="S13" s="327">
        <v>341569</v>
      </c>
      <c r="T13" s="327">
        <v>151573</v>
      </c>
      <c r="U13" s="327">
        <v>1503352</v>
      </c>
      <c r="V13" s="327">
        <v>772401</v>
      </c>
    </row>
    <row r="14" spans="1:22" ht="15">
      <c r="A14" s="3"/>
      <c r="B14" s="134" t="s">
        <v>66</v>
      </c>
      <c r="C14" s="135">
        <f>O6</f>
        <v>60629</v>
      </c>
      <c r="D14" s="136">
        <f aca="true" t="shared" si="0" ref="D14:J14">P6</f>
        <v>5381</v>
      </c>
      <c r="E14" s="135">
        <f t="shared" si="0"/>
        <v>1517088</v>
      </c>
      <c r="F14" s="136">
        <f t="shared" si="0"/>
        <v>1022937</v>
      </c>
      <c r="G14" s="135">
        <f t="shared" si="0"/>
        <v>379140</v>
      </c>
      <c r="H14" s="136">
        <f t="shared" si="0"/>
        <v>404371</v>
      </c>
      <c r="I14" s="135">
        <f t="shared" si="0"/>
        <v>1896228</v>
      </c>
      <c r="J14" s="136">
        <f t="shared" si="0"/>
        <v>1427308</v>
      </c>
      <c r="M14" s="326" t="s">
        <v>231</v>
      </c>
      <c r="N14" s="326" t="s">
        <v>76</v>
      </c>
      <c r="O14" s="327">
        <v>4737171</v>
      </c>
      <c r="P14" s="327">
        <v>1215360</v>
      </c>
      <c r="Q14" s="327">
        <v>2193496</v>
      </c>
      <c r="R14" s="327">
        <v>1926271</v>
      </c>
      <c r="S14" s="327">
        <v>429663</v>
      </c>
      <c r="T14" s="327">
        <v>741160</v>
      </c>
      <c r="U14" s="327">
        <v>2623159</v>
      </c>
      <c r="V14" s="327">
        <v>2667431</v>
      </c>
    </row>
    <row r="15" spans="1:22" ht="12" customHeight="1">
      <c r="A15" s="3"/>
      <c r="B15" s="134"/>
      <c r="C15" s="135"/>
      <c r="D15" s="136"/>
      <c r="E15" s="135"/>
      <c r="F15" s="136"/>
      <c r="G15" s="135"/>
      <c r="H15" s="136"/>
      <c r="I15" s="135"/>
      <c r="J15" s="136"/>
      <c r="M15" s="326" t="s">
        <v>232</v>
      </c>
      <c r="N15" s="326" t="s">
        <v>233</v>
      </c>
      <c r="O15" s="327">
        <v>0</v>
      </c>
      <c r="P15" s="327">
        <v>0</v>
      </c>
      <c r="Q15" s="327">
        <v>5871</v>
      </c>
      <c r="R15" s="327">
        <v>23909</v>
      </c>
      <c r="S15" s="327">
        <v>0</v>
      </c>
      <c r="T15" s="327">
        <v>1956</v>
      </c>
      <c r="U15" s="327">
        <v>5871</v>
      </c>
      <c r="V15" s="327">
        <v>25865</v>
      </c>
    </row>
    <row r="16" spans="1:22" ht="15">
      <c r="A16" s="3"/>
      <c r="B16" s="134" t="s">
        <v>67</v>
      </c>
      <c r="C16" s="135">
        <f>O7</f>
        <v>586087</v>
      </c>
      <c r="D16" s="136">
        <f aca="true" t="shared" si="1" ref="D16:J16">P7</f>
        <v>516742</v>
      </c>
      <c r="E16" s="135">
        <f t="shared" si="1"/>
        <v>147861</v>
      </c>
      <c r="F16" s="136">
        <f t="shared" si="1"/>
        <v>671255</v>
      </c>
      <c r="G16" s="135">
        <f t="shared" si="1"/>
        <v>26542</v>
      </c>
      <c r="H16" s="136">
        <f t="shared" si="1"/>
        <v>516</v>
      </c>
      <c r="I16" s="135">
        <f t="shared" si="1"/>
        <v>174403</v>
      </c>
      <c r="J16" s="136">
        <f t="shared" si="1"/>
        <v>671771</v>
      </c>
      <c r="M16" s="326" t="s">
        <v>234</v>
      </c>
      <c r="N16" s="326" t="s">
        <v>77</v>
      </c>
      <c r="O16" s="327">
        <v>1095331</v>
      </c>
      <c r="P16" s="327">
        <v>11478566</v>
      </c>
      <c r="Q16" s="327">
        <v>367807</v>
      </c>
      <c r="R16" s="327">
        <v>346226</v>
      </c>
      <c r="S16" s="327">
        <v>0</v>
      </c>
      <c r="T16" s="327">
        <v>15870</v>
      </c>
      <c r="U16" s="327">
        <v>367807</v>
      </c>
      <c r="V16" s="327">
        <v>362096</v>
      </c>
    </row>
    <row r="17" spans="1:22" ht="12" customHeight="1">
      <c r="A17" s="3"/>
      <c r="B17" s="134"/>
      <c r="C17" s="135"/>
      <c r="D17" s="136"/>
      <c r="E17" s="135"/>
      <c r="F17" s="136"/>
      <c r="G17" s="135"/>
      <c r="H17" s="136"/>
      <c r="I17" s="135"/>
      <c r="J17" s="136"/>
      <c r="M17" s="326" t="s">
        <v>235</v>
      </c>
      <c r="N17" s="326" t="s">
        <v>236</v>
      </c>
      <c r="O17" s="327">
        <v>50035194</v>
      </c>
      <c r="P17" s="327">
        <v>87989081</v>
      </c>
      <c r="Q17" s="327">
        <v>7084493</v>
      </c>
      <c r="R17" s="327">
        <v>1593888</v>
      </c>
      <c r="S17" s="327">
        <v>1951243</v>
      </c>
      <c r="T17" s="327">
        <v>1300240</v>
      </c>
      <c r="U17" s="327">
        <v>9035736</v>
      </c>
      <c r="V17" s="327">
        <v>2894128</v>
      </c>
    </row>
    <row r="18" spans="1:22" ht="15">
      <c r="A18" s="3"/>
      <c r="B18" s="134" t="s">
        <v>68</v>
      </c>
      <c r="C18" s="135">
        <f>O8</f>
        <v>437383</v>
      </c>
      <c r="D18" s="136">
        <f aca="true" t="shared" si="2" ref="D18:J18">P8</f>
        <v>450563</v>
      </c>
      <c r="E18" s="135">
        <f t="shared" si="2"/>
        <v>290287</v>
      </c>
      <c r="F18" s="136">
        <f t="shared" si="2"/>
        <v>384307</v>
      </c>
      <c r="G18" s="135">
        <f t="shared" si="2"/>
        <v>94741</v>
      </c>
      <c r="H18" s="136">
        <f t="shared" si="2"/>
        <v>130811</v>
      </c>
      <c r="I18" s="135">
        <f t="shared" si="2"/>
        <v>385028</v>
      </c>
      <c r="J18" s="136">
        <f t="shared" si="2"/>
        <v>515118</v>
      </c>
      <c r="M18" s="326" t="s">
        <v>237</v>
      </c>
      <c r="N18" s="326" t="s">
        <v>238</v>
      </c>
      <c r="O18" s="327">
        <v>1847166</v>
      </c>
      <c r="P18" s="327">
        <v>1823420</v>
      </c>
      <c r="Q18" s="327">
        <v>988846</v>
      </c>
      <c r="R18" s="327">
        <v>1023545</v>
      </c>
      <c r="S18" s="327">
        <v>352064</v>
      </c>
      <c r="T18" s="327">
        <v>303268</v>
      </c>
      <c r="U18" s="327">
        <v>1340910</v>
      </c>
      <c r="V18" s="327">
        <v>1326813</v>
      </c>
    </row>
    <row r="19" spans="1:10" ht="12" customHeight="1">
      <c r="A19" s="3"/>
      <c r="B19" s="134"/>
      <c r="C19" s="135"/>
      <c r="D19" s="136"/>
      <c r="E19" s="135"/>
      <c r="F19" s="136"/>
      <c r="G19" s="135"/>
      <c r="H19" s="136"/>
      <c r="I19" s="135"/>
      <c r="J19" s="136"/>
    </row>
    <row r="20" spans="1:10" ht="15">
      <c r="A20" s="3"/>
      <c r="B20" s="134" t="s">
        <v>69</v>
      </c>
      <c r="C20" s="135">
        <f>O9</f>
        <v>308727</v>
      </c>
      <c r="D20" s="136">
        <f aca="true" t="shared" si="3" ref="D20:J20">P9</f>
        <v>333726</v>
      </c>
      <c r="E20" s="135">
        <f t="shared" si="3"/>
        <v>1254371</v>
      </c>
      <c r="F20" s="136">
        <f t="shared" si="3"/>
        <v>1322254</v>
      </c>
      <c r="G20" s="135">
        <f t="shared" si="3"/>
        <v>585940</v>
      </c>
      <c r="H20" s="136">
        <f t="shared" si="3"/>
        <v>85790</v>
      </c>
      <c r="I20" s="135">
        <f t="shared" si="3"/>
        <v>1840311</v>
      </c>
      <c r="J20" s="136">
        <f t="shared" si="3"/>
        <v>1408044</v>
      </c>
    </row>
    <row r="21" spans="1:10" ht="12" customHeight="1">
      <c r="A21" s="3"/>
      <c r="B21" s="134"/>
      <c r="C21" s="135"/>
      <c r="D21" s="136"/>
      <c r="E21" s="135"/>
      <c r="F21" s="136"/>
      <c r="G21" s="135"/>
      <c r="H21" s="136"/>
      <c r="I21" s="135"/>
      <c r="J21" s="136"/>
    </row>
    <row r="22" spans="1:10" ht="15">
      <c r="A22" s="3"/>
      <c r="B22" s="134" t="s">
        <v>72</v>
      </c>
      <c r="C22" s="135">
        <f>O10</f>
        <v>2732612</v>
      </c>
      <c r="D22" s="136">
        <f aca="true" t="shared" si="4" ref="D22:J22">P10</f>
        <v>1715628</v>
      </c>
      <c r="E22" s="135">
        <f t="shared" si="4"/>
        <v>3258526</v>
      </c>
      <c r="F22" s="136">
        <f t="shared" si="4"/>
        <v>4828405</v>
      </c>
      <c r="G22" s="135">
        <f t="shared" si="4"/>
        <v>38501</v>
      </c>
      <c r="H22" s="136">
        <f t="shared" si="4"/>
        <v>30185</v>
      </c>
      <c r="I22" s="135">
        <f t="shared" si="4"/>
        <v>3297027</v>
      </c>
      <c r="J22" s="136">
        <f t="shared" si="4"/>
        <v>4858590</v>
      </c>
    </row>
    <row r="23" spans="1:10" ht="15">
      <c r="A23" s="3"/>
      <c r="B23" s="134"/>
      <c r="C23" s="135"/>
      <c r="D23" s="136"/>
      <c r="E23" s="135"/>
      <c r="F23" s="136"/>
      <c r="G23" s="135"/>
      <c r="H23" s="136"/>
      <c r="I23" s="135"/>
      <c r="J23" s="136"/>
    </row>
    <row r="24" spans="1:10" ht="15" customHeight="1">
      <c r="A24" s="3"/>
      <c r="B24" s="134" t="s">
        <v>74</v>
      </c>
      <c r="C24" s="135">
        <f>O11</f>
        <v>46810</v>
      </c>
      <c r="D24" s="136">
        <f aca="true" t="shared" si="5" ref="D24:J24">P11</f>
        <v>34062</v>
      </c>
      <c r="E24" s="135">
        <f t="shared" si="5"/>
        <v>189255</v>
      </c>
      <c r="F24" s="136">
        <f t="shared" si="5"/>
        <v>91988</v>
      </c>
      <c r="G24" s="135">
        <f t="shared" si="5"/>
        <v>28378</v>
      </c>
      <c r="H24" s="136">
        <f t="shared" si="5"/>
        <v>28871</v>
      </c>
      <c r="I24" s="135">
        <f t="shared" si="5"/>
        <v>217633</v>
      </c>
      <c r="J24" s="136">
        <f t="shared" si="5"/>
        <v>120859</v>
      </c>
    </row>
    <row r="25" spans="1:10" ht="12" customHeight="1">
      <c r="A25" s="3"/>
      <c r="B25" s="134"/>
      <c r="C25" s="135"/>
      <c r="D25" s="136"/>
      <c r="E25" s="135"/>
      <c r="F25" s="136"/>
      <c r="G25" s="135"/>
      <c r="H25" s="136"/>
      <c r="I25" s="135"/>
      <c r="J25" s="136"/>
    </row>
    <row r="26" spans="1:10" ht="15">
      <c r="A26" s="3"/>
      <c r="B26" s="134" t="s">
        <v>75</v>
      </c>
      <c r="C26" s="135">
        <f>O12</f>
        <v>2054070</v>
      </c>
      <c r="D26" s="136">
        <f aca="true" t="shared" si="6" ref="D26:J26">P12</f>
        <v>1529972</v>
      </c>
      <c r="E26" s="135">
        <f t="shared" si="6"/>
        <v>1453289</v>
      </c>
      <c r="F26" s="136">
        <f t="shared" si="6"/>
        <v>3424131</v>
      </c>
      <c r="G26" s="135">
        <f t="shared" si="6"/>
        <v>842251</v>
      </c>
      <c r="H26" s="136">
        <f t="shared" si="6"/>
        <v>413678</v>
      </c>
      <c r="I26" s="135">
        <f t="shared" si="6"/>
        <v>2295540</v>
      </c>
      <c r="J26" s="136">
        <f t="shared" si="6"/>
        <v>3837809</v>
      </c>
    </row>
    <row r="27" spans="1:10" ht="12" customHeight="1">
      <c r="A27" s="3"/>
      <c r="B27" s="134"/>
      <c r="C27" s="135"/>
      <c r="D27" s="136"/>
      <c r="E27" s="135"/>
      <c r="F27" s="136"/>
      <c r="G27" s="135"/>
      <c r="H27" s="136"/>
      <c r="I27" s="135"/>
      <c r="J27" s="136"/>
    </row>
    <row r="28" spans="1:10" ht="15">
      <c r="A28" s="3"/>
      <c r="B28" s="134" t="s">
        <v>78</v>
      </c>
      <c r="C28" s="135">
        <f>O13</f>
        <v>8165</v>
      </c>
      <c r="D28" s="136">
        <f aca="true" t="shared" si="7" ref="D28:J28">P13</f>
        <v>320</v>
      </c>
      <c r="E28" s="135">
        <f t="shared" si="7"/>
        <v>1161783</v>
      </c>
      <c r="F28" s="136">
        <f t="shared" si="7"/>
        <v>620828</v>
      </c>
      <c r="G28" s="135">
        <f t="shared" si="7"/>
        <v>341569</v>
      </c>
      <c r="H28" s="136">
        <f t="shared" si="7"/>
        <v>151573</v>
      </c>
      <c r="I28" s="135">
        <f t="shared" si="7"/>
        <v>1503352</v>
      </c>
      <c r="J28" s="136">
        <f t="shared" si="7"/>
        <v>772401</v>
      </c>
    </row>
    <row r="29" spans="1:10" ht="12" customHeight="1">
      <c r="A29" s="3"/>
      <c r="B29" s="134"/>
      <c r="C29" s="135"/>
      <c r="D29" s="136"/>
      <c r="E29" s="135"/>
      <c r="F29" s="136"/>
      <c r="G29" s="135"/>
      <c r="H29" s="136"/>
      <c r="I29" s="135"/>
      <c r="J29" s="136"/>
    </row>
    <row r="30" spans="1:10" ht="15">
      <c r="A30" s="3"/>
      <c r="B30" s="134" t="s">
        <v>76</v>
      </c>
      <c r="C30" s="135">
        <f>O14</f>
        <v>4737171</v>
      </c>
      <c r="D30" s="136">
        <f aca="true" t="shared" si="8" ref="D30:J30">P14</f>
        <v>1215360</v>
      </c>
      <c r="E30" s="135">
        <f t="shared" si="8"/>
        <v>2193496</v>
      </c>
      <c r="F30" s="136">
        <f t="shared" si="8"/>
        <v>1926271</v>
      </c>
      <c r="G30" s="135">
        <f t="shared" si="8"/>
        <v>429663</v>
      </c>
      <c r="H30" s="136">
        <f t="shared" si="8"/>
        <v>741160</v>
      </c>
      <c r="I30" s="135">
        <f t="shared" si="8"/>
        <v>2623159</v>
      </c>
      <c r="J30" s="136">
        <f t="shared" si="8"/>
        <v>2667431</v>
      </c>
    </row>
    <row r="31" spans="1:10" ht="12" customHeight="1">
      <c r="A31" s="3"/>
      <c r="B31" s="134"/>
      <c r="C31" s="135"/>
      <c r="D31" s="136"/>
      <c r="E31" s="135"/>
      <c r="F31" s="136"/>
      <c r="G31" s="135"/>
      <c r="H31" s="136"/>
      <c r="I31" s="135"/>
      <c r="J31" s="136"/>
    </row>
    <row r="32" spans="1:10" ht="15">
      <c r="A32" s="3"/>
      <c r="B32" s="134" t="s">
        <v>79</v>
      </c>
      <c r="C32" s="135">
        <f>O15</f>
        <v>0</v>
      </c>
      <c r="D32" s="136">
        <f aca="true" t="shared" si="9" ref="D32:J32">P15</f>
        <v>0</v>
      </c>
      <c r="E32" s="135">
        <f t="shared" si="9"/>
        <v>5871</v>
      </c>
      <c r="F32" s="136">
        <f t="shared" si="9"/>
        <v>23909</v>
      </c>
      <c r="G32" s="135">
        <f t="shared" si="9"/>
        <v>0</v>
      </c>
      <c r="H32" s="136">
        <f t="shared" si="9"/>
        <v>1956</v>
      </c>
      <c r="I32" s="135">
        <f t="shared" si="9"/>
        <v>5871</v>
      </c>
      <c r="J32" s="136">
        <f t="shared" si="9"/>
        <v>25865</v>
      </c>
    </row>
    <row r="33" spans="1:10" ht="12" customHeight="1">
      <c r="A33" s="3"/>
      <c r="B33" s="134"/>
      <c r="C33" s="135"/>
      <c r="D33" s="136"/>
      <c r="E33" s="135"/>
      <c r="F33" s="136"/>
      <c r="G33" s="135"/>
      <c r="H33" s="136"/>
      <c r="I33" s="135"/>
      <c r="J33" s="136"/>
    </row>
    <row r="34" spans="1:10" ht="15">
      <c r="A34" s="3"/>
      <c r="B34" s="134" t="s">
        <v>77</v>
      </c>
      <c r="C34" s="135">
        <f>O16</f>
        <v>1095331</v>
      </c>
      <c r="D34" s="136">
        <f aca="true" t="shared" si="10" ref="D34:J34">P16</f>
        <v>11478566</v>
      </c>
      <c r="E34" s="135">
        <f t="shared" si="10"/>
        <v>367807</v>
      </c>
      <c r="F34" s="136">
        <f t="shared" si="10"/>
        <v>346226</v>
      </c>
      <c r="G34" s="135">
        <f t="shared" si="10"/>
        <v>0</v>
      </c>
      <c r="H34" s="136">
        <f t="shared" si="10"/>
        <v>15870</v>
      </c>
      <c r="I34" s="135">
        <f t="shared" si="10"/>
        <v>367807</v>
      </c>
      <c r="J34" s="136">
        <f t="shared" si="10"/>
        <v>362096</v>
      </c>
    </row>
    <row r="35" spans="1:10" ht="12" customHeight="1">
      <c r="A35" s="3"/>
      <c r="B35" s="138"/>
      <c r="C35" s="135"/>
      <c r="D35" s="136"/>
      <c r="E35" s="135"/>
      <c r="F35" s="136"/>
      <c r="G35" s="135"/>
      <c r="H35" s="136"/>
      <c r="I35" s="135"/>
      <c r="J35" s="136"/>
    </row>
    <row r="36" spans="1:10" ht="15">
      <c r="A36" s="26"/>
      <c r="B36" s="134" t="s">
        <v>80</v>
      </c>
      <c r="C36" s="137">
        <f>O17</f>
        <v>50035194</v>
      </c>
      <c r="D36" s="136">
        <f aca="true" t="shared" si="11" ref="D36:J36">P17</f>
        <v>87989081</v>
      </c>
      <c r="E36" s="137">
        <f t="shared" si="11"/>
        <v>7084493</v>
      </c>
      <c r="F36" s="136">
        <f t="shared" si="11"/>
        <v>1593888</v>
      </c>
      <c r="G36" s="137">
        <f t="shared" si="11"/>
        <v>1951243</v>
      </c>
      <c r="H36" s="136">
        <f t="shared" si="11"/>
        <v>1300240</v>
      </c>
      <c r="I36" s="137">
        <f t="shared" si="11"/>
        <v>9035736</v>
      </c>
      <c r="J36" s="136">
        <f t="shared" si="11"/>
        <v>2894128</v>
      </c>
    </row>
    <row r="37" spans="1:10" ht="12" customHeight="1">
      <c r="A37" s="3"/>
      <c r="B37" s="138"/>
      <c r="C37" s="137"/>
      <c r="D37" s="136"/>
      <c r="E37" s="137"/>
      <c r="F37" s="136"/>
      <c r="G37" s="137"/>
      <c r="H37" s="136"/>
      <c r="I37" s="137"/>
      <c r="J37" s="136"/>
    </row>
    <row r="38" spans="1:11" ht="15">
      <c r="A38" s="3"/>
      <c r="B38" s="134" t="s">
        <v>81</v>
      </c>
      <c r="C38" s="135">
        <f>O18</f>
        <v>1847166</v>
      </c>
      <c r="D38" s="136">
        <f aca="true" t="shared" si="12" ref="D38:J38">P18</f>
        <v>1823420</v>
      </c>
      <c r="E38" s="135">
        <f t="shared" si="12"/>
        <v>988846</v>
      </c>
      <c r="F38" s="136">
        <f t="shared" si="12"/>
        <v>1023545</v>
      </c>
      <c r="G38" s="135">
        <f t="shared" si="12"/>
        <v>352064</v>
      </c>
      <c r="H38" s="136">
        <f t="shared" si="12"/>
        <v>303268</v>
      </c>
      <c r="I38" s="135">
        <f t="shared" si="12"/>
        <v>1340910</v>
      </c>
      <c r="J38" s="135">
        <f t="shared" si="12"/>
        <v>1326813</v>
      </c>
      <c r="K38" s="139"/>
    </row>
    <row r="39" spans="1:11" ht="12" customHeight="1">
      <c r="A39" s="3"/>
      <c r="B39" s="132"/>
      <c r="C39" s="140"/>
      <c r="D39" s="141"/>
      <c r="E39" s="140"/>
      <c r="F39" s="141"/>
      <c r="G39" s="140"/>
      <c r="H39" s="141"/>
      <c r="I39" s="142"/>
      <c r="J39" s="141"/>
      <c r="K39" s="4"/>
    </row>
    <row r="40" spans="1:10" ht="15">
      <c r="A40" s="3"/>
      <c r="B40" s="143" t="s">
        <v>82</v>
      </c>
      <c r="C40" s="135">
        <f aca="true" t="shared" si="13" ref="C40:J40">SUM(C14:C38)</f>
        <v>63949345</v>
      </c>
      <c r="D40" s="144">
        <f t="shared" si="13"/>
        <v>107092821</v>
      </c>
      <c r="E40" s="135">
        <f t="shared" si="13"/>
        <v>19912973</v>
      </c>
      <c r="F40" s="144">
        <f t="shared" si="13"/>
        <v>17279944</v>
      </c>
      <c r="G40" s="137">
        <f t="shared" si="13"/>
        <v>5070032</v>
      </c>
      <c r="H40" s="144">
        <f t="shared" si="13"/>
        <v>3608289</v>
      </c>
      <c r="I40" s="137">
        <f t="shared" si="13"/>
        <v>24983005</v>
      </c>
      <c r="J40" s="144">
        <f t="shared" si="13"/>
        <v>20888233</v>
      </c>
    </row>
    <row r="41" spans="1:10" ht="12" customHeight="1">
      <c r="A41" s="3"/>
      <c r="B41" s="134"/>
      <c r="C41" s="135"/>
      <c r="D41" s="136"/>
      <c r="E41" s="137"/>
      <c r="F41" s="136"/>
      <c r="G41" s="137"/>
      <c r="H41" s="136"/>
      <c r="I41" s="135"/>
      <c r="J41" s="136"/>
    </row>
    <row r="42" spans="1:10" ht="15.75" thickBot="1">
      <c r="A42" s="3"/>
      <c r="B42" s="145" t="s">
        <v>83</v>
      </c>
      <c r="C42" s="146">
        <f aca="true" t="shared" si="14" ref="C42:J42">SUM(C14+C18+C20+C28+C30+C32+C38)</f>
        <v>7399241</v>
      </c>
      <c r="D42" s="147">
        <f t="shared" si="14"/>
        <v>3828770</v>
      </c>
      <c r="E42" s="146">
        <f t="shared" si="14"/>
        <v>7411742</v>
      </c>
      <c r="F42" s="147">
        <f t="shared" si="14"/>
        <v>6324051</v>
      </c>
      <c r="G42" s="146">
        <f t="shared" si="14"/>
        <v>2183117</v>
      </c>
      <c r="H42" s="147">
        <f t="shared" si="14"/>
        <v>1818929</v>
      </c>
      <c r="I42" s="146">
        <f t="shared" si="14"/>
        <v>9594859</v>
      </c>
      <c r="J42" s="147">
        <f t="shared" si="14"/>
        <v>8142980</v>
      </c>
    </row>
    <row r="43" ht="15" thickTop="1">
      <c r="A43" s="3"/>
    </row>
    <row r="44" spans="1:11" ht="14.25">
      <c r="A44" s="3"/>
      <c r="B44" s="148"/>
      <c r="C44" s="149"/>
      <c r="D44" s="1"/>
      <c r="E44" s="1"/>
      <c r="F44" s="1"/>
      <c r="G44" s="1"/>
      <c r="H44" s="1"/>
      <c r="I44" s="1"/>
      <c r="J44" s="1"/>
      <c r="K44" s="4"/>
    </row>
    <row r="45" spans="1:11" ht="14.25">
      <c r="A45" s="3"/>
      <c r="B45" s="4"/>
      <c r="C45" s="1"/>
      <c r="D45" s="1"/>
      <c r="E45" s="1"/>
      <c r="F45" s="1"/>
      <c r="G45" s="1"/>
      <c r="H45" s="1"/>
      <c r="I45" s="1"/>
      <c r="J45" s="1"/>
      <c r="K45" s="4"/>
    </row>
    <row r="46" spans="1:11" ht="14.25">
      <c r="A46" s="3"/>
      <c r="B46" s="148"/>
      <c r="C46" s="1"/>
      <c r="D46" s="1"/>
      <c r="E46" s="1"/>
      <c r="F46" s="1"/>
      <c r="G46" s="1"/>
      <c r="H46" s="1"/>
      <c r="I46" s="1"/>
      <c r="J46" s="1"/>
      <c r="K46" s="4"/>
    </row>
  </sheetData>
  <mergeCells count="2">
    <mergeCell ref="B7:J7"/>
    <mergeCell ref="B6:J6"/>
  </mergeCells>
  <printOptions/>
  <pageMargins left="0.75" right="0.75" top="0.73" bottom="0.16" header="0.55" footer="0.16"/>
  <pageSetup horizontalDpi="600" verticalDpi="600" orientation="landscape" scale="90" r:id="rId1"/>
  <headerFooter alignWithMargins="0">
    <oddHeader>&amp;C&amp;"Book Antiqua,Regular"-14-</oddHeader>
  </headerFooter>
  <ignoredErrors>
    <ignoredError sqref="D12:E12 G12 I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B43">
      <selection activeCell="S84" sqref="S8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51" r:id="rId2"/>
  <headerFooter alignWithMargins="0">
    <oddHeader>&amp;C&amp;"Book Antiqua,Regular"-15-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46"/>
  <sheetViews>
    <sheetView workbookViewId="0" topLeftCell="A16">
      <selection activeCell="H33" sqref="H33"/>
    </sheetView>
  </sheetViews>
  <sheetFormatPr defaultColWidth="9.140625" defaultRowHeight="12.75"/>
  <cols>
    <col min="1" max="1" width="3.00390625" style="5" customWidth="1"/>
    <col min="2" max="2" width="25.140625" style="5" customWidth="1"/>
    <col min="3" max="3" width="13.7109375" style="5" customWidth="1"/>
    <col min="4" max="4" width="15.7109375" style="5" bestFit="1" customWidth="1"/>
    <col min="5" max="5" width="13.7109375" style="5" customWidth="1"/>
    <col min="6" max="6" width="14.28125" style="5" customWidth="1"/>
    <col min="7" max="7" width="13.140625" style="5" customWidth="1"/>
    <col min="8" max="8" width="12.7109375" style="5" customWidth="1"/>
    <col min="9" max="9" width="14.28125" style="5" customWidth="1"/>
    <col min="10" max="10" width="14.00390625" style="5" customWidth="1"/>
    <col min="11" max="12" width="9.140625" style="5" customWidth="1"/>
    <col min="13" max="13" width="11.28125" style="5" bestFit="1" customWidth="1"/>
    <col min="14" max="14" width="16.14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N4" s="73"/>
    </row>
    <row r="5" spans="2:22" ht="15">
      <c r="B5" s="2" t="s">
        <v>84</v>
      </c>
      <c r="C5" s="3"/>
      <c r="D5" s="3"/>
      <c r="E5" s="3"/>
      <c r="F5" s="3"/>
      <c r="G5" s="3"/>
      <c r="H5" s="3"/>
      <c r="I5" s="3"/>
      <c r="J5" s="3"/>
      <c r="M5" s="325" t="s">
        <v>200</v>
      </c>
      <c r="N5" s="325" t="s">
        <v>221</v>
      </c>
      <c r="O5" s="325" t="s">
        <v>158</v>
      </c>
      <c r="P5" s="325" t="s">
        <v>159</v>
      </c>
      <c r="Q5" s="325" t="s">
        <v>160</v>
      </c>
      <c r="R5" s="325" t="s">
        <v>161</v>
      </c>
      <c r="S5" s="325" t="s">
        <v>162</v>
      </c>
      <c r="T5" s="325" t="s">
        <v>163</v>
      </c>
      <c r="U5" s="325" t="s">
        <v>164</v>
      </c>
      <c r="V5" s="325" t="s">
        <v>165</v>
      </c>
    </row>
    <row r="6" spans="1:22" ht="14.25" customHeight="1">
      <c r="A6" s="3"/>
      <c r="B6" s="366" t="s">
        <v>85</v>
      </c>
      <c r="C6" s="366"/>
      <c r="D6" s="366"/>
      <c r="E6" s="366"/>
      <c r="F6" s="366"/>
      <c r="G6" s="366"/>
      <c r="H6" s="366"/>
      <c r="I6" s="366"/>
      <c r="J6" s="366"/>
      <c r="M6" s="326" t="s">
        <v>222</v>
      </c>
      <c r="N6" s="326" t="s">
        <v>66</v>
      </c>
      <c r="O6" s="327">
        <v>322908</v>
      </c>
      <c r="P6" s="327">
        <v>168021</v>
      </c>
      <c r="Q6" s="327">
        <v>17698811</v>
      </c>
      <c r="R6" s="327">
        <v>14182816</v>
      </c>
      <c r="S6" s="327">
        <v>3499072</v>
      </c>
      <c r="T6" s="327">
        <v>4115729</v>
      </c>
      <c r="U6" s="327">
        <v>21197883</v>
      </c>
      <c r="V6" s="327">
        <v>18298545</v>
      </c>
    </row>
    <row r="7" spans="1:22" ht="14.25" customHeight="1">
      <c r="A7" s="3"/>
      <c r="B7" s="366" t="str">
        <f>"JANUARY - "&amp;UPPER('Table 1'!$M$1)&amp;" "&amp;'Table 1'!$N$1&amp;" WITH THE CORRESPONDING PERIOD OF "&amp;'Table 1'!$O$1</f>
        <v>JANUARY - DECEMBER  2014 WITH THE CORRESPONDING PERIOD OF 2013</v>
      </c>
      <c r="C7" s="366"/>
      <c r="D7" s="366"/>
      <c r="E7" s="366"/>
      <c r="F7" s="366"/>
      <c r="G7" s="366"/>
      <c r="H7" s="366"/>
      <c r="I7" s="366"/>
      <c r="J7" s="366"/>
      <c r="M7" s="326" t="s">
        <v>223</v>
      </c>
      <c r="N7" s="326" t="s">
        <v>67</v>
      </c>
      <c r="O7" s="327">
        <v>3167051</v>
      </c>
      <c r="P7" s="327">
        <v>3255812</v>
      </c>
      <c r="Q7" s="327">
        <v>2505529</v>
      </c>
      <c r="R7" s="327">
        <v>3112174</v>
      </c>
      <c r="S7" s="327">
        <v>111938</v>
      </c>
      <c r="T7" s="327">
        <v>144515</v>
      </c>
      <c r="U7" s="327">
        <v>2617467</v>
      </c>
      <c r="V7" s="327">
        <v>3256689</v>
      </c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M8" s="326" t="s">
        <v>224</v>
      </c>
      <c r="N8" s="326" t="s">
        <v>68</v>
      </c>
      <c r="O8" s="327">
        <v>2311469</v>
      </c>
      <c r="P8" s="327">
        <v>2423731</v>
      </c>
      <c r="Q8" s="327">
        <v>6393607</v>
      </c>
      <c r="R8" s="327">
        <v>5764078</v>
      </c>
      <c r="S8" s="327">
        <v>2750461</v>
      </c>
      <c r="T8" s="327">
        <v>2129896</v>
      </c>
      <c r="U8" s="327">
        <v>9144068</v>
      </c>
      <c r="V8" s="327">
        <v>7893974</v>
      </c>
    </row>
    <row r="9" spans="1:22" ht="15">
      <c r="A9" s="3"/>
      <c r="B9" s="3"/>
      <c r="C9" s="8"/>
      <c r="D9" s="8"/>
      <c r="E9" s="8"/>
      <c r="F9" s="8"/>
      <c r="G9" s="8"/>
      <c r="H9" s="8"/>
      <c r="I9" s="8"/>
      <c r="J9" s="22" t="s">
        <v>31</v>
      </c>
      <c r="M9" s="326" t="s">
        <v>225</v>
      </c>
      <c r="N9" s="326" t="s">
        <v>69</v>
      </c>
      <c r="O9" s="327">
        <v>2372574</v>
      </c>
      <c r="P9" s="327">
        <v>2856289</v>
      </c>
      <c r="Q9" s="327">
        <v>18476773</v>
      </c>
      <c r="R9" s="327">
        <v>16082045</v>
      </c>
      <c r="S9" s="327">
        <v>4109303</v>
      </c>
      <c r="T9" s="327">
        <v>4715093</v>
      </c>
      <c r="U9" s="327">
        <v>22586076</v>
      </c>
      <c r="V9" s="327">
        <v>20797138</v>
      </c>
    </row>
    <row r="10" spans="1:22" ht="15.75" thickBot="1">
      <c r="A10" s="3"/>
      <c r="B10" s="74"/>
      <c r="C10" s="129" t="s">
        <v>70</v>
      </c>
      <c r="D10" s="15"/>
      <c r="E10" s="129"/>
      <c r="F10" s="130"/>
      <c r="G10" s="130" t="s">
        <v>71</v>
      </c>
      <c r="H10" s="131"/>
      <c r="I10" s="131"/>
      <c r="J10" s="15"/>
      <c r="M10" s="326" t="s">
        <v>226</v>
      </c>
      <c r="N10" s="326" t="s">
        <v>72</v>
      </c>
      <c r="O10" s="327">
        <v>27292965</v>
      </c>
      <c r="P10" s="327">
        <v>21611564</v>
      </c>
      <c r="Q10" s="327">
        <v>48440626</v>
      </c>
      <c r="R10" s="327">
        <v>42099339</v>
      </c>
      <c r="S10" s="327">
        <v>847675</v>
      </c>
      <c r="T10" s="327">
        <v>778987</v>
      </c>
      <c r="U10" s="327">
        <v>49288301</v>
      </c>
      <c r="V10" s="327">
        <v>42878326</v>
      </c>
    </row>
    <row r="11" spans="1:22" ht="15.75" thickTop="1">
      <c r="A11" s="3"/>
      <c r="B11" s="132" t="s">
        <v>34</v>
      </c>
      <c r="C11" s="22"/>
      <c r="D11" s="80"/>
      <c r="E11" s="22" t="s">
        <v>73</v>
      </c>
      <c r="F11" s="80"/>
      <c r="G11" s="22" t="s">
        <v>7</v>
      </c>
      <c r="H11" s="133"/>
      <c r="I11" s="22" t="s">
        <v>37</v>
      </c>
      <c r="J11" s="80"/>
      <c r="M11" s="326" t="s">
        <v>227</v>
      </c>
      <c r="N11" s="326" t="s">
        <v>74</v>
      </c>
      <c r="O11" s="327">
        <v>187380</v>
      </c>
      <c r="P11" s="327">
        <v>160637</v>
      </c>
      <c r="Q11" s="327">
        <v>1575408</v>
      </c>
      <c r="R11" s="327">
        <v>1006316</v>
      </c>
      <c r="S11" s="327">
        <v>446089</v>
      </c>
      <c r="T11" s="327">
        <v>354224</v>
      </c>
      <c r="U11" s="327">
        <v>2021497</v>
      </c>
      <c r="V11" s="327">
        <v>1360540</v>
      </c>
    </row>
    <row r="12" spans="1:22" ht="15">
      <c r="A12" s="3"/>
      <c r="B12" s="83"/>
      <c r="C12" s="84" t="str">
        <f>'Table 1'!$N$1&amp;"*"</f>
        <v>2014*</v>
      </c>
      <c r="D12" s="85">
        <f>'Table 1'!$O$1</f>
        <v>2013</v>
      </c>
      <c r="E12" s="84" t="str">
        <f>'Table 1'!$N$1&amp;"*"</f>
        <v>2014*</v>
      </c>
      <c r="F12" s="85">
        <f>'Table 1'!$O$1</f>
        <v>2013</v>
      </c>
      <c r="G12" s="84" t="str">
        <f>'Table 1'!$N$1&amp;"*"</f>
        <v>2014*</v>
      </c>
      <c r="H12" s="85">
        <f>'Table 1'!$O$1</f>
        <v>2013</v>
      </c>
      <c r="I12" s="84" t="str">
        <f>'Table 1'!$N$1&amp;"*"</f>
        <v>2014*</v>
      </c>
      <c r="J12" s="85">
        <f>'Table 1'!$O$1</f>
        <v>2013</v>
      </c>
      <c r="M12" s="326" t="s">
        <v>228</v>
      </c>
      <c r="N12" s="326" t="s">
        <v>75</v>
      </c>
      <c r="O12" s="327">
        <v>20589757</v>
      </c>
      <c r="P12" s="327">
        <v>23157602</v>
      </c>
      <c r="Q12" s="327">
        <v>29222691</v>
      </c>
      <c r="R12" s="327">
        <v>31961620</v>
      </c>
      <c r="S12" s="327">
        <v>7972989</v>
      </c>
      <c r="T12" s="327">
        <v>9469917</v>
      </c>
      <c r="U12" s="327">
        <v>37195680</v>
      </c>
      <c r="V12" s="327">
        <v>41431537</v>
      </c>
    </row>
    <row r="13" spans="1:22" ht="15">
      <c r="A13" s="3"/>
      <c r="B13" s="86"/>
      <c r="C13" s="3"/>
      <c r="D13" s="26"/>
      <c r="E13" s="3"/>
      <c r="F13" s="26"/>
      <c r="G13" s="3"/>
      <c r="H13" s="26"/>
      <c r="I13" s="3"/>
      <c r="J13" s="26"/>
      <c r="M13" s="326" t="s">
        <v>229</v>
      </c>
      <c r="N13" s="326" t="s">
        <v>230</v>
      </c>
      <c r="O13" s="327">
        <v>172732</v>
      </c>
      <c r="P13" s="327">
        <v>29556</v>
      </c>
      <c r="Q13" s="327">
        <v>10509123</v>
      </c>
      <c r="R13" s="327">
        <v>9019451</v>
      </c>
      <c r="S13" s="327">
        <v>3802918</v>
      </c>
      <c r="T13" s="327">
        <v>2429624</v>
      </c>
      <c r="U13" s="327">
        <v>14312041</v>
      </c>
      <c r="V13" s="327">
        <v>11449075</v>
      </c>
    </row>
    <row r="14" spans="1:22" ht="15">
      <c r="A14" s="3"/>
      <c r="B14" s="134" t="s">
        <v>66</v>
      </c>
      <c r="C14" s="150">
        <f>O6</f>
        <v>322908</v>
      </c>
      <c r="D14" s="151">
        <f aca="true" t="shared" si="0" ref="D14:J14">P6</f>
        <v>168021</v>
      </c>
      <c r="E14" s="150">
        <f t="shared" si="0"/>
        <v>17698811</v>
      </c>
      <c r="F14" s="151">
        <f t="shared" si="0"/>
        <v>14182816</v>
      </c>
      <c r="G14" s="150">
        <f t="shared" si="0"/>
        <v>3499072</v>
      </c>
      <c r="H14" s="151">
        <f t="shared" si="0"/>
        <v>4115729</v>
      </c>
      <c r="I14" s="150">
        <f t="shared" si="0"/>
        <v>21197883</v>
      </c>
      <c r="J14" s="151">
        <f t="shared" si="0"/>
        <v>18298545</v>
      </c>
      <c r="M14" s="326" t="s">
        <v>231</v>
      </c>
      <c r="N14" s="326" t="s">
        <v>76</v>
      </c>
      <c r="O14" s="327">
        <v>86231082</v>
      </c>
      <c r="P14" s="327">
        <v>9776882</v>
      </c>
      <c r="Q14" s="327">
        <v>29651737</v>
      </c>
      <c r="R14" s="327">
        <v>31132734</v>
      </c>
      <c r="S14" s="327">
        <v>7368868</v>
      </c>
      <c r="T14" s="327">
        <v>8983321</v>
      </c>
      <c r="U14" s="327">
        <v>37020605</v>
      </c>
      <c r="V14" s="327">
        <v>40116055</v>
      </c>
    </row>
    <row r="15" spans="1:22" ht="12" customHeight="1">
      <c r="A15" s="3"/>
      <c r="B15" s="134"/>
      <c r="C15" s="150"/>
      <c r="D15" s="151"/>
      <c r="E15" s="150"/>
      <c r="F15" s="151"/>
      <c r="G15" s="150"/>
      <c r="H15" s="151"/>
      <c r="I15" s="150"/>
      <c r="J15" s="151"/>
      <c r="M15" s="326" t="s">
        <v>232</v>
      </c>
      <c r="N15" s="326" t="s">
        <v>233</v>
      </c>
      <c r="O15" s="327">
        <v>6040</v>
      </c>
      <c r="P15" s="327">
        <v>8815</v>
      </c>
      <c r="Q15" s="327">
        <v>363387</v>
      </c>
      <c r="R15" s="327">
        <v>393674</v>
      </c>
      <c r="S15" s="327">
        <v>67356</v>
      </c>
      <c r="T15" s="327">
        <v>140791</v>
      </c>
      <c r="U15" s="327">
        <v>430743</v>
      </c>
      <c r="V15" s="327">
        <v>534465</v>
      </c>
    </row>
    <row r="16" spans="1:22" ht="15">
      <c r="A16" s="3"/>
      <c r="B16" s="134" t="s">
        <v>67</v>
      </c>
      <c r="C16" s="150">
        <f>O7</f>
        <v>3167051</v>
      </c>
      <c r="D16" s="151">
        <f aca="true" t="shared" si="1" ref="D16:J16">P7</f>
        <v>3255812</v>
      </c>
      <c r="E16" s="150">
        <f t="shared" si="1"/>
        <v>2505529</v>
      </c>
      <c r="F16" s="151">
        <f t="shared" si="1"/>
        <v>3112174</v>
      </c>
      <c r="G16" s="150">
        <f t="shared" si="1"/>
        <v>111938</v>
      </c>
      <c r="H16" s="151">
        <f t="shared" si="1"/>
        <v>144515</v>
      </c>
      <c r="I16" s="150">
        <f t="shared" si="1"/>
        <v>2617467</v>
      </c>
      <c r="J16" s="151">
        <f t="shared" si="1"/>
        <v>3256689</v>
      </c>
      <c r="M16" s="326" t="s">
        <v>234</v>
      </c>
      <c r="N16" s="326" t="s">
        <v>77</v>
      </c>
      <c r="O16" s="327">
        <v>133465842</v>
      </c>
      <c r="P16" s="327">
        <v>174215415</v>
      </c>
      <c r="Q16" s="327">
        <v>4843893</v>
      </c>
      <c r="R16" s="327">
        <v>11428662</v>
      </c>
      <c r="S16" s="327">
        <v>50599</v>
      </c>
      <c r="T16" s="327">
        <v>33788</v>
      </c>
      <c r="U16" s="327">
        <v>4894492</v>
      </c>
      <c r="V16" s="327">
        <v>11462450</v>
      </c>
    </row>
    <row r="17" spans="1:22" ht="12" customHeight="1">
      <c r="A17" s="3"/>
      <c r="B17" s="134"/>
      <c r="C17" s="150"/>
      <c r="D17" s="151"/>
      <c r="E17" s="150"/>
      <c r="F17" s="151"/>
      <c r="G17" s="150"/>
      <c r="H17" s="151"/>
      <c r="I17" s="150"/>
      <c r="J17" s="151"/>
      <c r="M17" s="326" t="s">
        <v>235</v>
      </c>
      <c r="N17" s="326" t="s">
        <v>236</v>
      </c>
      <c r="O17" s="327">
        <v>696169459</v>
      </c>
      <c r="P17" s="327">
        <v>927901633</v>
      </c>
      <c r="Q17" s="327">
        <v>96590250</v>
      </c>
      <c r="R17" s="327">
        <v>90766649</v>
      </c>
      <c r="S17" s="327">
        <v>13852692</v>
      </c>
      <c r="T17" s="327">
        <v>17097006</v>
      </c>
      <c r="U17" s="327">
        <v>110442942</v>
      </c>
      <c r="V17" s="327">
        <v>107863655</v>
      </c>
    </row>
    <row r="18" spans="1:22" ht="15">
      <c r="A18" s="3"/>
      <c r="B18" s="134" t="s">
        <v>68</v>
      </c>
      <c r="C18" s="150">
        <f>O8</f>
        <v>2311469</v>
      </c>
      <c r="D18" s="151">
        <f aca="true" t="shared" si="2" ref="D18:J18">P8</f>
        <v>2423731</v>
      </c>
      <c r="E18" s="150">
        <f t="shared" si="2"/>
        <v>6393607</v>
      </c>
      <c r="F18" s="151">
        <f t="shared" si="2"/>
        <v>5764078</v>
      </c>
      <c r="G18" s="150">
        <f t="shared" si="2"/>
        <v>2750461</v>
      </c>
      <c r="H18" s="151">
        <f t="shared" si="2"/>
        <v>2129896</v>
      </c>
      <c r="I18" s="150">
        <f t="shared" si="2"/>
        <v>9144068</v>
      </c>
      <c r="J18" s="151">
        <f t="shared" si="2"/>
        <v>7893974</v>
      </c>
      <c r="M18" s="326" t="s">
        <v>237</v>
      </c>
      <c r="N18" s="326" t="s">
        <v>238</v>
      </c>
      <c r="O18" s="327">
        <v>16640162</v>
      </c>
      <c r="P18" s="327">
        <v>19453139</v>
      </c>
      <c r="Q18" s="327">
        <v>19459262</v>
      </c>
      <c r="R18" s="327">
        <v>18946111</v>
      </c>
      <c r="S18" s="327">
        <v>5446759</v>
      </c>
      <c r="T18" s="327">
        <v>4543505</v>
      </c>
      <c r="U18" s="327">
        <v>24906021</v>
      </c>
      <c r="V18" s="327">
        <v>23489616</v>
      </c>
    </row>
    <row r="19" spans="1:10" ht="12" customHeight="1">
      <c r="A19" s="3"/>
      <c r="B19" s="134"/>
      <c r="C19" s="150"/>
      <c r="D19" s="151"/>
      <c r="E19" s="150"/>
      <c r="F19" s="151"/>
      <c r="G19" s="150"/>
      <c r="H19" s="151"/>
      <c r="I19" s="150"/>
      <c r="J19" s="151"/>
    </row>
    <row r="20" spans="1:10" ht="15">
      <c r="A20" s="3"/>
      <c r="B20" s="134" t="s">
        <v>69</v>
      </c>
      <c r="C20" s="150">
        <f>O9</f>
        <v>2372574</v>
      </c>
      <c r="D20" s="151">
        <f aca="true" t="shared" si="3" ref="D20:J20">P9</f>
        <v>2856289</v>
      </c>
      <c r="E20" s="150">
        <f t="shared" si="3"/>
        <v>18476773</v>
      </c>
      <c r="F20" s="151">
        <f t="shared" si="3"/>
        <v>16082045</v>
      </c>
      <c r="G20" s="150">
        <f t="shared" si="3"/>
        <v>4109303</v>
      </c>
      <c r="H20" s="151">
        <f t="shared" si="3"/>
        <v>4715093</v>
      </c>
      <c r="I20" s="150">
        <f t="shared" si="3"/>
        <v>22586076</v>
      </c>
      <c r="J20" s="151">
        <f t="shared" si="3"/>
        <v>20797138</v>
      </c>
    </row>
    <row r="21" spans="1:10" ht="12" customHeight="1">
      <c r="A21" s="3"/>
      <c r="B21" s="134"/>
      <c r="C21" s="150"/>
      <c r="D21" s="151"/>
      <c r="E21" s="150"/>
      <c r="F21" s="151"/>
      <c r="G21" s="150"/>
      <c r="H21" s="151"/>
      <c r="I21" s="150"/>
      <c r="J21" s="151"/>
    </row>
    <row r="22" spans="1:10" ht="15">
      <c r="A22" s="3"/>
      <c r="B22" s="134" t="s">
        <v>72</v>
      </c>
      <c r="C22" s="150">
        <f>O10</f>
        <v>27292965</v>
      </c>
      <c r="D22" s="151">
        <f aca="true" t="shared" si="4" ref="D22:J22">P10</f>
        <v>21611564</v>
      </c>
      <c r="E22" s="150">
        <f t="shared" si="4"/>
        <v>48440626</v>
      </c>
      <c r="F22" s="151">
        <f t="shared" si="4"/>
        <v>42099339</v>
      </c>
      <c r="G22" s="150">
        <f t="shared" si="4"/>
        <v>847675</v>
      </c>
      <c r="H22" s="151">
        <f t="shared" si="4"/>
        <v>778987</v>
      </c>
      <c r="I22" s="150">
        <f t="shared" si="4"/>
        <v>49288301</v>
      </c>
      <c r="J22" s="151">
        <f t="shared" si="4"/>
        <v>42878326</v>
      </c>
    </row>
    <row r="23" spans="1:10" ht="15">
      <c r="A23" s="3"/>
      <c r="B23" s="134"/>
      <c r="C23" s="150"/>
      <c r="D23" s="151"/>
      <c r="E23" s="150"/>
      <c r="F23" s="151"/>
      <c r="G23" s="150"/>
      <c r="H23" s="151"/>
      <c r="I23" s="150"/>
      <c r="J23" s="151"/>
    </row>
    <row r="24" spans="1:10" ht="15" customHeight="1">
      <c r="A24" s="3"/>
      <c r="B24" s="134" t="s">
        <v>74</v>
      </c>
      <c r="C24" s="150">
        <f>O11</f>
        <v>187380</v>
      </c>
      <c r="D24" s="151">
        <f aca="true" t="shared" si="5" ref="D24:J24">P11</f>
        <v>160637</v>
      </c>
      <c r="E24" s="150">
        <f t="shared" si="5"/>
        <v>1575408</v>
      </c>
      <c r="F24" s="151">
        <f t="shared" si="5"/>
        <v>1006316</v>
      </c>
      <c r="G24" s="150">
        <f t="shared" si="5"/>
        <v>446089</v>
      </c>
      <c r="H24" s="151">
        <f t="shared" si="5"/>
        <v>354224</v>
      </c>
      <c r="I24" s="150">
        <f t="shared" si="5"/>
        <v>2021497</v>
      </c>
      <c r="J24" s="151">
        <f t="shared" si="5"/>
        <v>1360540</v>
      </c>
    </row>
    <row r="25" spans="1:10" ht="12" customHeight="1">
      <c r="A25" s="3"/>
      <c r="B25" s="134"/>
      <c r="C25" s="150"/>
      <c r="D25" s="151"/>
      <c r="E25" s="150"/>
      <c r="F25" s="151"/>
      <c r="G25" s="150"/>
      <c r="H25" s="151"/>
      <c r="I25" s="150"/>
      <c r="J25" s="151"/>
    </row>
    <row r="26" spans="1:10" ht="15">
      <c r="A26" s="3"/>
      <c r="B26" s="134" t="s">
        <v>75</v>
      </c>
      <c r="C26" s="150">
        <f>O12</f>
        <v>20589757</v>
      </c>
      <c r="D26" s="151">
        <f aca="true" t="shared" si="6" ref="D26:J26">P12</f>
        <v>23157602</v>
      </c>
      <c r="E26" s="150">
        <f t="shared" si="6"/>
        <v>29222691</v>
      </c>
      <c r="F26" s="151">
        <f t="shared" si="6"/>
        <v>31961620</v>
      </c>
      <c r="G26" s="150">
        <f t="shared" si="6"/>
        <v>7972989</v>
      </c>
      <c r="H26" s="151">
        <f t="shared" si="6"/>
        <v>9469917</v>
      </c>
      <c r="I26" s="150">
        <f t="shared" si="6"/>
        <v>37195680</v>
      </c>
      <c r="J26" s="151">
        <f t="shared" si="6"/>
        <v>41431537</v>
      </c>
    </row>
    <row r="27" spans="1:10" ht="12" customHeight="1">
      <c r="A27" s="3"/>
      <c r="B27" s="134"/>
      <c r="C27" s="150"/>
      <c r="D27" s="151"/>
      <c r="E27" s="150"/>
      <c r="F27" s="151"/>
      <c r="G27" s="150"/>
      <c r="H27" s="151"/>
      <c r="I27" s="150"/>
      <c r="J27" s="151"/>
    </row>
    <row r="28" spans="1:10" ht="15">
      <c r="A28" s="3"/>
      <c r="B28" s="134" t="s">
        <v>78</v>
      </c>
      <c r="C28" s="150">
        <f>O13</f>
        <v>172732</v>
      </c>
      <c r="D28" s="151">
        <f aca="true" t="shared" si="7" ref="D28:J28">P13</f>
        <v>29556</v>
      </c>
      <c r="E28" s="150">
        <f t="shared" si="7"/>
        <v>10509123</v>
      </c>
      <c r="F28" s="151">
        <f t="shared" si="7"/>
        <v>9019451</v>
      </c>
      <c r="G28" s="150">
        <f t="shared" si="7"/>
        <v>3802918</v>
      </c>
      <c r="H28" s="151">
        <f t="shared" si="7"/>
        <v>2429624</v>
      </c>
      <c r="I28" s="150">
        <f t="shared" si="7"/>
        <v>14312041</v>
      </c>
      <c r="J28" s="151">
        <f t="shared" si="7"/>
        <v>11449075</v>
      </c>
    </row>
    <row r="29" spans="1:10" ht="12" customHeight="1">
      <c r="A29" s="3"/>
      <c r="B29" s="134"/>
      <c r="C29" s="150"/>
      <c r="D29" s="151"/>
      <c r="E29" s="150"/>
      <c r="F29" s="151"/>
      <c r="G29" s="150"/>
      <c r="H29" s="151"/>
      <c r="I29" s="150"/>
      <c r="J29" s="151"/>
    </row>
    <row r="30" spans="1:10" ht="15">
      <c r="A30" s="3"/>
      <c r="B30" s="134" t="s">
        <v>76</v>
      </c>
      <c r="C30" s="150">
        <f>O14</f>
        <v>86231082</v>
      </c>
      <c r="D30" s="151">
        <f aca="true" t="shared" si="8" ref="D30:J30">P14</f>
        <v>9776882</v>
      </c>
      <c r="E30" s="150">
        <f t="shared" si="8"/>
        <v>29651737</v>
      </c>
      <c r="F30" s="151">
        <f t="shared" si="8"/>
        <v>31132734</v>
      </c>
      <c r="G30" s="150">
        <f t="shared" si="8"/>
        <v>7368868</v>
      </c>
      <c r="H30" s="151">
        <f t="shared" si="8"/>
        <v>8983321</v>
      </c>
      <c r="I30" s="150">
        <f t="shared" si="8"/>
        <v>37020605</v>
      </c>
      <c r="J30" s="151">
        <f t="shared" si="8"/>
        <v>40116055</v>
      </c>
    </row>
    <row r="31" spans="1:10" ht="12" customHeight="1">
      <c r="A31" s="3"/>
      <c r="B31" s="134"/>
      <c r="C31" s="150"/>
      <c r="D31" s="151"/>
      <c r="E31" s="150"/>
      <c r="F31" s="151"/>
      <c r="G31" s="150"/>
      <c r="H31" s="151"/>
      <c r="I31" s="150"/>
      <c r="J31" s="151"/>
    </row>
    <row r="32" spans="1:10" ht="15">
      <c r="A32" s="3"/>
      <c r="B32" s="134" t="s">
        <v>79</v>
      </c>
      <c r="C32" s="150">
        <f>O15</f>
        <v>6040</v>
      </c>
      <c r="D32" s="151">
        <f aca="true" t="shared" si="9" ref="D32:J32">P15</f>
        <v>8815</v>
      </c>
      <c r="E32" s="150">
        <f t="shared" si="9"/>
        <v>363387</v>
      </c>
      <c r="F32" s="151">
        <f t="shared" si="9"/>
        <v>393674</v>
      </c>
      <c r="G32" s="150">
        <f t="shared" si="9"/>
        <v>67356</v>
      </c>
      <c r="H32" s="151">
        <f t="shared" si="9"/>
        <v>140791</v>
      </c>
      <c r="I32" s="150">
        <f t="shared" si="9"/>
        <v>430743</v>
      </c>
      <c r="J32" s="151">
        <f t="shared" si="9"/>
        <v>534465</v>
      </c>
    </row>
    <row r="33" spans="1:10" ht="12" customHeight="1">
      <c r="A33" s="3"/>
      <c r="B33" s="134"/>
      <c r="C33" s="150"/>
      <c r="D33" s="151"/>
      <c r="E33" s="150"/>
      <c r="F33" s="151"/>
      <c r="G33" s="150"/>
      <c r="H33" s="151"/>
      <c r="I33" s="150"/>
      <c r="J33" s="151"/>
    </row>
    <row r="34" spans="1:10" ht="15">
      <c r="A34" s="3"/>
      <c r="B34" s="134" t="s">
        <v>77</v>
      </c>
      <c r="C34" s="150">
        <f>O16</f>
        <v>133465842</v>
      </c>
      <c r="D34" s="151">
        <f aca="true" t="shared" si="10" ref="D34:J34">P16</f>
        <v>174215415</v>
      </c>
      <c r="E34" s="150">
        <f t="shared" si="10"/>
        <v>4843893</v>
      </c>
      <c r="F34" s="151">
        <f t="shared" si="10"/>
        <v>11428662</v>
      </c>
      <c r="G34" s="150">
        <f t="shared" si="10"/>
        <v>50599</v>
      </c>
      <c r="H34" s="151">
        <f t="shared" si="10"/>
        <v>33788</v>
      </c>
      <c r="I34" s="150">
        <f t="shared" si="10"/>
        <v>4894492</v>
      </c>
      <c r="J34" s="151">
        <f t="shared" si="10"/>
        <v>11462450</v>
      </c>
    </row>
    <row r="35" spans="1:10" ht="12" customHeight="1">
      <c r="A35" s="3"/>
      <c r="B35" s="138"/>
      <c r="C35" s="150"/>
      <c r="D35" s="151"/>
      <c r="E35" s="150"/>
      <c r="F35" s="151"/>
      <c r="G35" s="150"/>
      <c r="H35" s="151"/>
      <c r="I35" s="150"/>
      <c r="J35" s="151"/>
    </row>
    <row r="36" spans="1:10" ht="15">
      <c r="A36" s="26"/>
      <c r="B36" s="134" t="s">
        <v>86</v>
      </c>
      <c r="C36" s="152">
        <f>O17</f>
        <v>696169459</v>
      </c>
      <c r="D36" s="151">
        <f aca="true" t="shared" si="11" ref="D36:J36">P17</f>
        <v>927901633</v>
      </c>
      <c r="E36" s="152">
        <f t="shared" si="11"/>
        <v>96590250</v>
      </c>
      <c r="F36" s="151">
        <f t="shared" si="11"/>
        <v>90766649</v>
      </c>
      <c r="G36" s="152">
        <f t="shared" si="11"/>
        <v>13852692</v>
      </c>
      <c r="H36" s="151">
        <f t="shared" si="11"/>
        <v>17097006</v>
      </c>
      <c r="I36" s="152">
        <f t="shared" si="11"/>
        <v>110442942</v>
      </c>
      <c r="J36" s="151">
        <f t="shared" si="11"/>
        <v>107863655</v>
      </c>
    </row>
    <row r="37" spans="1:10" ht="12" customHeight="1">
      <c r="A37" s="3"/>
      <c r="B37" s="138"/>
      <c r="C37" s="152"/>
      <c r="D37" s="151"/>
      <c r="E37" s="152"/>
      <c r="F37" s="151"/>
      <c r="G37" s="152"/>
      <c r="H37" s="151"/>
      <c r="I37" s="152"/>
      <c r="J37" s="151"/>
    </row>
    <row r="38" spans="1:11" ht="15">
      <c r="A38" s="3"/>
      <c r="B38" s="134" t="s">
        <v>81</v>
      </c>
      <c r="C38" s="150">
        <f>O18</f>
        <v>16640162</v>
      </c>
      <c r="D38" s="151">
        <f aca="true" t="shared" si="12" ref="D38:J38">P18</f>
        <v>19453139</v>
      </c>
      <c r="E38" s="150">
        <f t="shared" si="12"/>
        <v>19459262</v>
      </c>
      <c r="F38" s="151">
        <f t="shared" si="12"/>
        <v>18946111</v>
      </c>
      <c r="G38" s="150">
        <f t="shared" si="12"/>
        <v>5446759</v>
      </c>
      <c r="H38" s="151">
        <f t="shared" si="12"/>
        <v>4543505</v>
      </c>
      <c r="I38" s="150">
        <f t="shared" si="12"/>
        <v>24906021</v>
      </c>
      <c r="J38" s="150">
        <f t="shared" si="12"/>
        <v>23489616</v>
      </c>
      <c r="K38" s="139"/>
    </row>
    <row r="39" spans="1:11" ht="12" customHeight="1">
      <c r="A39" s="3"/>
      <c r="B39" s="132"/>
      <c r="C39" s="153"/>
      <c r="D39" s="154"/>
      <c r="E39" s="153"/>
      <c r="F39" s="154"/>
      <c r="G39" s="153"/>
      <c r="H39" s="154"/>
      <c r="I39" s="155"/>
      <c r="J39" s="154"/>
      <c r="K39" s="4"/>
    </row>
    <row r="40" spans="1:10" ht="15">
      <c r="A40" s="3"/>
      <c r="B40" s="143" t="s">
        <v>82</v>
      </c>
      <c r="C40" s="150">
        <f aca="true" t="shared" si="13" ref="C40:J40">SUM(C14:C38)</f>
        <v>988929421</v>
      </c>
      <c r="D40" s="156">
        <f t="shared" si="13"/>
        <v>1185019096</v>
      </c>
      <c r="E40" s="150">
        <f t="shared" si="13"/>
        <v>285731097</v>
      </c>
      <c r="F40" s="156">
        <f t="shared" si="13"/>
        <v>275895669</v>
      </c>
      <c r="G40" s="152">
        <f t="shared" si="13"/>
        <v>50326719</v>
      </c>
      <c r="H40" s="156">
        <f t="shared" si="13"/>
        <v>54936396</v>
      </c>
      <c r="I40" s="152">
        <f t="shared" si="13"/>
        <v>336057816</v>
      </c>
      <c r="J40" s="156">
        <f t="shared" si="13"/>
        <v>330832065</v>
      </c>
    </row>
    <row r="41" spans="1:10" ht="12" customHeight="1">
      <c r="A41" s="3"/>
      <c r="B41" s="134"/>
      <c r="C41" s="150"/>
      <c r="D41" s="151"/>
      <c r="E41" s="152"/>
      <c r="F41" s="151"/>
      <c r="G41" s="152"/>
      <c r="H41" s="151"/>
      <c r="I41" s="150"/>
      <c r="J41" s="151"/>
    </row>
    <row r="42" spans="1:10" ht="15.75" thickBot="1">
      <c r="A42" s="3"/>
      <c r="B42" s="145" t="s">
        <v>83</v>
      </c>
      <c r="C42" s="157">
        <f aca="true" t="shared" si="14" ref="C42:J42">SUM(C14+C18+C20+C28+C30+C32+C38)</f>
        <v>108056967</v>
      </c>
      <c r="D42" s="158">
        <f t="shared" si="14"/>
        <v>34716433</v>
      </c>
      <c r="E42" s="157">
        <f t="shared" si="14"/>
        <v>102552700</v>
      </c>
      <c r="F42" s="158">
        <f t="shared" si="14"/>
        <v>95520909</v>
      </c>
      <c r="G42" s="157">
        <f t="shared" si="14"/>
        <v>27044737</v>
      </c>
      <c r="H42" s="158">
        <f t="shared" si="14"/>
        <v>27057959</v>
      </c>
      <c r="I42" s="157">
        <f t="shared" si="14"/>
        <v>129597437</v>
      </c>
      <c r="J42" s="158">
        <f t="shared" si="14"/>
        <v>122578868</v>
      </c>
    </row>
    <row r="43" ht="15" thickTop="1">
      <c r="A43" s="3"/>
    </row>
    <row r="44" spans="1:11" ht="14.25">
      <c r="A44" s="3"/>
      <c r="B44" s="148"/>
      <c r="C44" s="149"/>
      <c r="D44" s="1"/>
      <c r="E44" s="1"/>
      <c r="F44" s="1"/>
      <c r="G44" s="1"/>
      <c r="H44" s="1"/>
      <c r="I44" s="1"/>
      <c r="J44" s="1"/>
      <c r="K44" s="4"/>
    </row>
    <row r="45" spans="1:11" ht="14.25">
      <c r="A45" s="3"/>
      <c r="B45" s="4"/>
      <c r="C45" s="1"/>
      <c r="D45" s="1"/>
      <c r="E45" s="1"/>
      <c r="F45" s="1"/>
      <c r="G45" s="1"/>
      <c r="H45" s="1"/>
      <c r="I45" s="1"/>
      <c r="J45" s="1"/>
      <c r="K45" s="4"/>
    </row>
    <row r="46" spans="1:11" ht="14.25">
      <c r="A46" s="3"/>
      <c r="B46" s="148"/>
      <c r="C46" s="1"/>
      <c r="D46" s="1"/>
      <c r="E46" s="1"/>
      <c r="F46" s="1"/>
      <c r="G46" s="1"/>
      <c r="H46" s="1"/>
      <c r="I46" s="1"/>
      <c r="J46" s="1"/>
      <c r="K46" s="4"/>
    </row>
  </sheetData>
  <mergeCells count="2">
    <mergeCell ref="B7:J7"/>
    <mergeCell ref="B6:J6"/>
  </mergeCells>
  <printOptions/>
  <pageMargins left="0.49" right="0.6" top="0.73" bottom="0.16" header="0.55" footer="0.16"/>
  <pageSetup horizontalDpi="600" verticalDpi="600" orientation="landscape" scale="90" r:id="rId1"/>
  <headerFooter alignWithMargins="0">
    <oddHeader>&amp;C&amp;"Book Antiqua,Regular"-16-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58">
      <selection activeCell="C1" sqref="A1:IV65536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51" r:id="rId2"/>
  <headerFooter alignWithMargins="0">
    <oddHeader>&amp;C&amp;"Book Antiqua,Regular"-17-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workbookViewId="0" topLeftCell="A19">
      <selection activeCell="O39" sqref="O39"/>
    </sheetView>
  </sheetViews>
  <sheetFormatPr defaultColWidth="9.140625" defaultRowHeight="12.75"/>
  <cols>
    <col min="1" max="16384" width="9.140625" style="340" customWidth="1"/>
  </cols>
  <sheetData>
    <row r="2" spans="1:11" ht="18">
      <c r="A2" s="365" t="s">
        <v>177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2.75" customHeight="1">
      <c r="A3" s="364" t="s">
        <v>446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2.7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12.75" customHeight="1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12.7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</row>
    <row r="7" spans="1:11" ht="12.75" customHeight="1">
      <c r="A7" s="364"/>
      <c r="B7" s="364"/>
      <c r="C7" s="364"/>
      <c r="D7" s="364"/>
      <c r="E7" s="364"/>
      <c r="F7" s="364"/>
      <c r="G7" s="364"/>
      <c r="H7" s="364"/>
      <c r="I7" s="364"/>
      <c r="J7" s="364"/>
      <c r="K7" s="364"/>
    </row>
    <row r="8" spans="1:11" ht="12.75" customHeight="1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</row>
    <row r="9" spans="1:11" ht="12.75" customHeight="1">
      <c r="A9" s="364" t="s">
        <v>447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0" spans="1:11" ht="12.75" customHeight="1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</row>
    <row r="11" spans="1:11" ht="12.75" customHeight="1">
      <c r="A11" s="364"/>
      <c r="B11" s="364"/>
      <c r="C11" s="364"/>
      <c r="D11" s="364"/>
      <c r="E11" s="364"/>
      <c r="F11" s="364"/>
      <c r="G11" s="364"/>
      <c r="H11" s="364"/>
      <c r="I11" s="364"/>
      <c r="J11" s="364"/>
      <c r="K11" s="364"/>
    </row>
    <row r="12" spans="1:11" ht="12.75" customHeigh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</row>
    <row r="13" spans="1:11" ht="12.75" customHeight="1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</row>
    <row r="14" spans="1:11" ht="12.75" customHeight="1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</row>
    <row r="15" spans="1:11" ht="12.75" customHeight="1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</row>
    <row r="16" spans="1:11" ht="12.75" customHeight="1">
      <c r="A16" s="364" t="s">
        <v>448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</row>
    <row r="17" spans="1:11" ht="12.75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</row>
    <row r="18" spans="1:11" ht="12.75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</row>
    <row r="19" spans="1:11" ht="12.75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</row>
    <row r="20" spans="1:11" ht="12.75" customHeight="1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4"/>
    </row>
    <row r="21" spans="1:11" ht="12.75" customHeight="1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</row>
    <row r="22" spans="1:11" ht="12.75" customHeight="1">
      <c r="A22" s="364" t="s">
        <v>449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</row>
    <row r="23" spans="1:11" ht="12.75" customHeight="1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</row>
    <row r="24" spans="1:11" ht="12.75" customHeight="1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</row>
    <row r="25" spans="1:11" ht="12.75" customHeight="1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</row>
    <row r="26" spans="1:11" ht="12.75" customHeight="1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</row>
    <row r="27" spans="1:11" ht="12.75" customHeight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</row>
    <row r="28" spans="1:11" ht="12.75" customHeight="1">
      <c r="A28" s="364"/>
      <c r="B28" s="364"/>
      <c r="C28" s="364"/>
      <c r="D28" s="364"/>
      <c r="E28" s="364"/>
      <c r="F28" s="364"/>
      <c r="G28" s="364"/>
      <c r="H28" s="364"/>
      <c r="I28" s="364"/>
      <c r="J28" s="364"/>
      <c r="K28" s="364"/>
    </row>
    <row r="29" spans="1:11" ht="18">
      <c r="A29" s="365" t="s">
        <v>178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 ht="12.75" customHeight="1">
      <c r="A30" s="364" t="s">
        <v>450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</row>
    <row r="31" spans="1:11" ht="12.75" customHeight="1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</row>
    <row r="32" spans="1:11" ht="12.75" customHeight="1">
      <c r="A32" s="364"/>
      <c r="B32" s="364"/>
      <c r="C32" s="364"/>
      <c r="D32" s="364"/>
      <c r="E32" s="364"/>
      <c r="F32" s="364"/>
      <c r="G32" s="364"/>
      <c r="H32" s="364"/>
      <c r="I32" s="364"/>
      <c r="J32" s="364"/>
      <c r="K32" s="364"/>
    </row>
    <row r="33" spans="1:11" ht="12.75" customHeight="1">
      <c r="A33" s="364"/>
      <c r="B33" s="364"/>
      <c r="C33" s="364"/>
      <c r="D33" s="364"/>
      <c r="E33" s="364"/>
      <c r="F33" s="364"/>
      <c r="G33" s="364"/>
      <c r="H33" s="364"/>
      <c r="I33" s="364"/>
      <c r="J33" s="364"/>
      <c r="K33" s="364"/>
    </row>
    <row r="34" spans="1:11" ht="12.75" customHeight="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</row>
    <row r="35" spans="1:11" ht="12.75" customHeight="1">
      <c r="A35" s="364"/>
      <c r="B35" s="364"/>
      <c r="C35" s="364"/>
      <c r="D35" s="364"/>
      <c r="E35" s="364"/>
      <c r="F35" s="364"/>
      <c r="G35" s="364"/>
      <c r="H35" s="364"/>
      <c r="I35" s="364"/>
      <c r="J35" s="364"/>
      <c r="K35" s="364"/>
    </row>
    <row r="36" spans="1:11" ht="12.75" customHeight="1">
      <c r="A36" s="364" t="s">
        <v>451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</row>
    <row r="37" spans="1:11" ht="12.75" customHeight="1">
      <c r="A37" s="364"/>
      <c r="B37" s="364"/>
      <c r="C37" s="364"/>
      <c r="D37" s="364"/>
      <c r="E37" s="364"/>
      <c r="F37" s="364"/>
      <c r="G37" s="364"/>
      <c r="H37" s="364"/>
      <c r="I37" s="364"/>
      <c r="J37" s="364"/>
      <c r="K37" s="364"/>
    </row>
    <row r="38" spans="1:11" ht="12.75" customHeight="1">
      <c r="A38" s="364"/>
      <c r="B38" s="364"/>
      <c r="C38" s="364"/>
      <c r="D38" s="364"/>
      <c r="E38" s="364"/>
      <c r="F38" s="364"/>
      <c r="G38" s="364"/>
      <c r="H38" s="364"/>
      <c r="I38" s="364"/>
      <c r="J38" s="364"/>
      <c r="K38" s="364"/>
    </row>
    <row r="39" spans="1:11" ht="12.75" customHeight="1">
      <c r="A39" s="364"/>
      <c r="B39" s="364"/>
      <c r="C39" s="364"/>
      <c r="D39" s="364"/>
      <c r="E39" s="364"/>
      <c r="F39" s="364"/>
      <c r="G39" s="364"/>
      <c r="H39" s="364"/>
      <c r="I39" s="364"/>
      <c r="J39" s="364"/>
      <c r="K39" s="364"/>
    </row>
    <row r="40" spans="1:11" ht="12.75" customHeight="1">
      <c r="A40" s="364"/>
      <c r="B40" s="364"/>
      <c r="C40" s="364"/>
      <c r="D40" s="364"/>
      <c r="E40" s="364"/>
      <c r="F40" s="364"/>
      <c r="G40" s="364"/>
      <c r="H40" s="364"/>
      <c r="I40" s="364"/>
      <c r="J40" s="364"/>
      <c r="K40" s="364"/>
    </row>
    <row r="41" spans="1:11" ht="12.75" customHeight="1">
      <c r="A41" s="364"/>
      <c r="B41" s="364"/>
      <c r="C41" s="364"/>
      <c r="D41" s="364"/>
      <c r="E41" s="364"/>
      <c r="F41" s="364"/>
      <c r="G41" s="364"/>
      <c r="H41" s="364"/>
      <c r="I41" s="364"/>
      <c r="J41" s="364"/>
      <c r="K41" s="364"/>
    </row>
    <row r="42" spans="1:11" ht="12.75" customHeight="1">
      <c r="A42" s="364"/>
      <c r="B42" s="364"/>
      <c r="C42" s="364"/>
      <c r="D42" s="364"/>
      <c r="E42" s="364"/>
      <c r="F42" s="364"/>
      <c r="G42" s="364"/>
      <c r="H42" s="364"/>
      <c r="I42" s="364"/>
      <c r="J42" s="364"/>
      <c r="K42" s="364"/>
    </row>
    <row r="43" spans="1:11" ht="12.75" customHeight="1">
      <c r="A43" s="364"/>
      <c r="B43" s="364"/>
      <c r="C43" s="364"/>
      <c r="D43" s="364"/>
      <c r="E43" s="364"/>
      <c r="F43" s="364"/>
      <c r="G43" s="364"/>
      <c r="H43" s="364"/>
      <c r="I43" s="364"/>
      <c r="J43" s="364"/>
      <c r="K43" s="364"/>
    </row>
    <row r="44" spans="1:11" ht="12.75" customHeight="1">
      <c r="A44" s="364" t="s">
        <v>452</v>
      </c>
      <c r="B44" s="364"/>
      <c r="C44" s="364"/>
      <c r="D44" s="364"/>
      <c r="E44" s="364"/>
      <c r="F44" s="364"/>
      <c r="G44" s="364"/>
      <c r="H44" s="364"/>
      <c r="I44" s="364"/>
      <c r="J44" s="364"/>
      <c r="K44" s="364"/>
    </row>
    <row r="45" spans="1:11" ht="12.75" customHeight="1">
      <c r="A45" s="364"/>
      <c r="B45" s="364"/>
      <c r="C45" s="364"/>
      <c r="D45" s="364"/>
      <c r="E45" s="364"/>
      <c r="F45" s="364"/>
      <c r="G45" s="364"/>
      <c r="H45" s="364"/>
      <c r="I45" s="364"/>
      <c r="J45" s="364"/>
      <c r="K45" s="364"/>
    </row>
    <row r="46" spans="1:11" ht="12.75" customHeight="1">
      <c r="A46" s="364"/>
      <c r="B46" s="364"/>
      <c r="C46" s="364"/>
      <c r="D46" s="364"/>
      <c r="E46" s="364"/>
      <c r="F46" s="364"/>
      <c r="G46" s="364"/>
      <c r="H46" s="364"/>
      <c r="I46" s="364"/>
      <c r="J46" s="364"/>
      <c r="K46" s="364"/>
    </row>
    <row r="47" spans="1:11" ht="12.75" customHeight="1">
      <c r="A47" s="364"/>
      <c r="B47" s="364"/>
      <c r="C47" s="364"/>
      <c r="D47" s="364"/>
      <c r="E47" s="364"/>
      <c r="F47" s="364"/>
      <c r="G47" s="364"/>
      <c r="H47" s="364"/>
      <c r="I47" s="364"/>
      <c r="J47" s="364"/>
      <c r="K47" s="364"/>
    </row>
    <row r="48" spans="1:11" ht="12.75" customHeight="1">
      <c r="A48" s="364"/>
      <c r="B48" s="364"/>
      <c r="C48" s="364"/>
      <c r="D48" s="364"/>
      <c r="E48" s="364"/>
      <c r="F48" s="364"/>
      <c r="G48" s="364"/>
      <c r="H48" s="364"/>
      <c r="I48" s="364"/>
      <c r="J48" s="364"/>
      <c r="K48" s="364"/>
    </row>
    <row r="49" spans="1:11" ht="12.75" customHeight="1">
      <c r="A49" s="364"/>
      <c r="B49" s="364"/>
      <c r="C49" s="364"/>
      <c r="D49" s="364"/>
      <c r="E49" s="364"/>
      <c r="F49" s="364"/>
      <c r="G49" s="364"/>
      <c r="H49" s="364"/>
      <c r="I49" s="364"/>
      <c r="J49" s="364"/>
      <c r="K49" s="364"/>
    </row>
    <row r="50" spans="1:11" ht="12.75" customHeight="1">
      <c r="A50" s="364" t="s">
        <v>453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</row>
    <row r="51" spans="1:11" ht="12.75" customHeight="1">
      <c r="A51" s="364"/>
      <c r="B51" s="364"/>
      <c r="C51" s="364"/>
      <c r="D51" s="364"/>
      <c r="E51" s="364"/>
      <c r="F51" s="364"/>
      <c r="G51" s="364"/>
      <c r="H51" s="364"/>
      <c r="I51" s="364"/>
      <c r="J51" s="364"/>
      <c r="K51" s="364"/>
    </row>
    <row r="52" spans="1:11" ht="12.75" customHeight="1">
      <c r="A52" s="364"/>
      <c r="B52" s="364"/>
      <c r="C52" s="364"/>
      <c r="D52" s="364"/>
      <c r="E52" s="364"/>
      <c r="F52" s="364"/>
      <c r="G52" s="364"/>
      <c r="H52" s="364"/>
      <c r="I52" s="364"/>
      <c r="J52" s="364"/>
      <c r="K52" s="364"/>
    </row>
    <row r="53" spans="1:11" ht="12.75" customHeight="1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</row>
    <row r="54" spans="1:11" ht="12.75" customHeight="1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</row>
    <row r="55" spans="1:11" ht="12.7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</row>
    <row r="56" spans="1:11" ht="12.75" customHeight="1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</row>
    <row r="57" spans="1:11" ht="12.75" customHeight="1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</row>
    <row r="58" spans="1:11" ht="12.75" customHeight="1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mergeCells count="10">
    <mergeCell ref="A30:K35"/>
    <mergeCell ref="A36:K43"/>
    <mergeCell ref="A44:K49"/>
    <mergeCell ref="A50:K58"/>
    <mergeCell ref="A2:K2"/>
    <mergeCell ref="A3:K8"/>
    <mergeCell ref="A9:K15"/>
    <mergeCell ref="A16:K21"/>
    <mergeCell ref="A22:K28"/>
    <mergeCell ref="A29:K2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A1">
      <selection activeCell="H1" sqref="H1:L65536"/>
    </sheetView>
  </sheetViews>
  <sheetFormatPr defaultColWidth="9.140625" defaultRowHeight="12.75"/>
  <cols>
    <col min="1" max="1" width="17.00390625" style="5" customWidth="1"/>
    <col min="2" max="2" width="12.421875" style="5" customWidth="1"/>
    <col min="3" max="3" width="39.140625" style="5" customWidth="1"/>
    <col min="4" max="4" width="14.28125" style="5" customWidth="1"/>
    <col min="5" max="5" width="13.8515625" style="5" customWidth="1"/>
    <col min="6" max="7" width="9.140625" style="5" customWidth="1"/>
    <col min="8" max="8" width="7.28125" style="5" bestFit="1" customWidth="1"/>
    <col min="9" max="9" width="31.421875" style="5" bestFit="1" customWidth="1"/>
    <col min="10" max="10" width="13.7109375" style="5" bestFit="1" customWidth="1"/>
    <col min="11" max="11" width="14.7109375" style="5" bestFit="1" customWidth="1"/>
    <col min="12" max="16384" width="9.140625" style="5" customWidth="1"/>
  </cols>
  <sheetData>
    <row r="1" spans="1:25" ht="15">
      <c r="A1" s="367" t="s">
        <v>134</v>
      </c>
      <c r="B1" s="367"/>
      <c r="C1" s="367"/>
      <c r="D1" s="367"/>
      <c r="E1" s="367"/>
      <c r="F1" s="4"/>
      <c r="G1" s="189"/>
      <c r="H1" s="189"/>
      <c r="I1" s="189"/>
      <c r="J1" s="189"/>
      <c r="K1" s="189"/>
      <c r="L1" s="189"/>
      <c r="M1" s="193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12" ht="15">
      <c r="A2" s="367" t="str">
        <f>UPPER('Table 1'!$M$1)&amp;" "&amp;'Table 1'!$N$1&amp;" WITH THE CORRESPONDING MONTH OF "&amp;'Table 1'!$O$1</f>
        <v>DECEMBER  2014 WITH THE CORRESPONDING MONTH OF 2013</v>
      </c>
      <c r="B2" s="367"/>
      <c r="C2" s="367"/>
      <c r="D2" s="367"/>
      <c r="E2" s="367"/>
      <c r="F2" s="195"/>
      <c r="G2" s="189"/>
      <c r="H2" s="189"/>
      <c r="I2" s="189"/>
      <c r="J2" s="189"/>
      <c r="K2" s="4"/>
      <c r="L2" s="4"/>
    </row>
    <row r="3" spans="1:12" ht="13.5">
      <c r="A3" s="190"/>
      <c r="C3" s="190"/>
      <c r="D3" s="190"/>
      <c r="E3" s="189"/>
      <c r="F3" s="195"/>
      <c r="G3" s="189"/>
      <c r="H3" s="189"/>
      <c r="I3" s="189"/>
      <c r="J3" s="189"/>
      <c r="K3" s="4"/>
      <c r="L3" s="4"/>
    </row>
    <row r="4" spans="1:12" ht="15">
      <c r="A4" s="236"/>
      <c r="C4" s="236"/>
      <c r="E4" s="199"/>
      <c r="F4" s="199"/>
      <c r="G4" s="199"/>
      <c r="J4" s="189"/>
      <c r="K4" s="4"/>
      <c r="L4" s="4"/>
    </row>
    <row r="5" spans="2:12" ht="15">
      <c r="B5" s="198" t="s">
        <v>129</v>
      </c>
      <c r="C5" s="261" t="s">
        <v>130</v>
      </c>
      <c r="D5" s="197" t="s">
        <v>135</v>
      </c>
      <c r="E5" s="200"/>
      <c r="F5" s="4"/>
      <c r="G5" s="200"/>
      <c r="J5" s="4"/>
      <c r="K5" s="200"/>
      <c r="L5" s="4"/>
    </row>
    <row r="6" spans="1:12" ht="16.5">
      <c r="A6" s="200"/>
      <c r="B6" s="4"/>
      <c r="C6" s="4"/>
      <c r="D6" s="201">
        <f>'Table 1'!$N$1</f>
        <v>2014</v>
      </c>
      <c r="E6" s="201">
        <f>'Table 1'!$O$1</f>
        <v>2013</v>
      </c>
      <c r="F6" s="202"/>
      <c r="G6" s="203"/>
      <c r="H6" s="325" t="s">
        <v>257</v>
      </c>
      <c r="I6" s="325" t="s">
        <v>157</v>
      </c>
      <c r="J6" s="325" t="s">
        <v>413</v>
      </c>
      <c r="K6" s="325" t="s">
        <v>414</v>
      </c>
      <c r="L6" s="4"/>
    </row>
    <row r="7" spans="2:12" ht="16.5">
      <c r="B7" s="302" t="str">
        <f>H7</f>
        <v>098</v>
      </c>
      <c r="C7" s="303" t="str">
        <f>I7</f>
        <v>Edible Products</v>
      </c>
      <c r="D7" s="304">
        <f>J7</f>
        <v>6915121</v>
      </c>
      <c r="E7" s="305">
        <f>K7</f>
        <v>6666555</v>
      </c>
      <c r="F7" s="202"/>
      <c r="G7" s="203"/>
      <c r="H7" s="326" t="s">
        <v>260</v>
      </c>
      <c r="I7" s="326" t="s">
        <v>261</v>
      </c>
      <c r="J7" s="327">
        <v>6915121</v>
      </c>
      <c r="K7" s="327">
        <v>6666555</v>
      </c>
      <c r="L7" s="4"/>
    </row>
    <row r="8" spans="1:12" ht="16.5">
      <c r="A8" s="204"/>
      <c r="B8" s="306" t="str">
        <f aca="true" t="shared" si="0" ref="B8:E16">H8</f>
        <v>334</v>
      </c>
      <c r="C8" s="307" t="str">
        <f t="shared" si="0"/>
        <v>Petroleum Products Refined</v>
      </c>
      <c r="D8" s="203">
        <f t="shared" si="0"/>
        <v>53042435</v>
      </c>
      <c r="E8" s="308">
        <f t="shared" si="0"/>
        <v>86337904</v>
      </c>
      <c r="F8" s="202"/>
      <c r="G8" s="203"/>
      <c r="H8" s="326" t="s">
        <v>285</v>
      </c>
      <c r="I8" s="326" t="s">
        <v>286</v>
      </c>
      <c r="J8" s="327">
        <v>53042435</v>
      </c>
      <c r="K8" s="327">
        <v>86337904</v>
      </c>
      <c r="L8" s="4"/>
    </row>
    <row r="9" spans="1:12" ht="16.5">
      <c r="A9" s="207"/>
      <c r="B9" s="306" t="str">
        <f t="shared" si="0"/>
        <v>542</v>
      </c>
      <c r="C9" s="307" t="str">
        <f t="shared" si="0"/>
        <v>Medicaments Including Vet. Med.</v>
      </c>
      <c r="D9" s="203">
        <f t="shared" si="0"/>
        <v>10697199</v>
      </c>
      <c r="E9" s="308">
        <f t="shared" si="0"/>
        <v>11337113</v>
      </c>
      <c r="F9" s="202"/>
      <c r="G9" s="203"/>
      <c r="H9" s="326" t="s">
        <v>312</v>
      </c>
      <c r="I9" s="326" t="s">
        <v>313</v>
      </c>
      <c r="J9" s="327">
        <v>10697199</v>
      </c>
      <c r="K9" s="327">
        <v>11337113</v>
      </c>
      <c r="L9" s="4"/>
    </row>
    <row r="10" spans="1:12" ht="16.5">
      <c r="A10" s="207"/>
      <c r="B10" s="306" t="str">
        <f t="shared" si="0"/>
        <v>642</v>
      </c>
      <c r="C10" s="307" t="str">
        <f t="shared" si="0"/>
        <v>Articles Of Paper</v>
      </c>
      <c r="D10" s="203">
        <f t="shared" si="0"/>
        <v>4897278</v>
      </c>
      <c r="E10" s="308">
        <f t="shared" si="0"/>
        <v>4444524</v>
      </c>
      <c r="F10" s="202"/>
      <c r="G10" s="203"/>
      <c r="H10" s="326" t="s">
        <v>288</v>
      </c>
      <c r="I10" s="326" t="s">
        <v>289</v>
      </c>
      <c r="J10" s="327">
        <v>4897278</v>
      </c>
      <c r="K10" s="327">
        <v>4444524</v>
      </c>
      <c r="L10" s="4"/>
    </row>
    <row r="11" spans="1:12" ht="16.5">
      <c r="A11" s="207"/>
      <c r="B11" s="306" t="str">
        <f t="shared" si="0"/>
        <v>752</v>
      </c>
      <c r="C11" s="307" t="str">
        <f t="shared" si="0"/>
        <v>Data Processing Machines</v>
      </c>
      <c r="D11" s="203">
        <f t="shared" si="0"/>
        <v>4827891</v>
      </c>
      <c r="E11" s="308">
        <f t="shared" si="0"/>
        <v>5621525</v>
      </c>
      <c r="F11" s="208"/>
      <c r="G11" s="209"/>
      <c r="H11" s="326" t="s">
        <v>264</v>
      </c>
      <c r="I11" s="326" t="s">
        <v>265</v>
      </c>
      <c r="J11" s="327">
        <v>4827891</v>
      </c>
      <c r="K11" s="327">
        <v>5621525</v>
      </c>
      <c r="L11" s="4"/>
    </row>
    <row r="12" spans="1:12" ht="16.5">
      <c r="A12" s="201" t="s">
        <v>136</v>
      </c>
      <c r="B12" s="306" t="str">
        <f t="shared" si="0"/>
        <v>781</v>
      </c>
      <c r="C12" s="307" t="str">
        <f t="shared" si="0"/>
        <v>Motor Cars</v>
      </c>
      <c r="D12" s="203">
        <f t="shared" si="0"/>
        <v>8580575</v>
      </c>
      <c r="E12" s="308">
        <f t="shared" si="0"/>
        <v>4725090</v>
      </c>
      <c r="F12" s="208"/>
      <c r="G12" s="209"/>
      <c r="H12" s="326" t="s">
        <v>367</v>
      </c>
      <c r="I12" s="326" t="s">
        <v>368</v>
      </c>
      <c r="J12" s="327">
        <v>8580575</v>
      </c>
      <c r="K12" s="327">
        <v>4725090</v>
      </c>
      <c r="L12" s="4"/>
    </row>
    <row r="13" spans="1:12" ht="16.5">
      <c r="A13" s="207"/>
      <c r="B13" s="306" t="str">
        <f t="shared" si="0"/>
        <v>821</v>
      </c>
      <c r="C13" s="307" t="str">
        <f t="shared" si="0"/>
        <v>Furniture And Parts</v>
      </c>
      <c r="D13" s="203">
        <f t="shared" si="0"/>
        <v>4821490</v>
      </c>
      <c r="E13" s="308">
        <f t="shared" si="0"/>
        <v>4475284</v>
      </c>
      <c r="F13" s="208"/>
      <c r="G13" s="209"/>
      <c r="H13" s="326" t="s">
        <v>113</v>
      </c>
      <c r="I13" s="326" t="s">
        <v>272</v>
      </c>
      <c r="J13" s="327">
        <v>4821490</v>
      </c>
      <c r="K13" s="327">
        <v>4475284</v>
      </c>
      <c r="L13" s="4"/>
    </row>
    <row r="14" spans="1:12" ht="16.5">
      <c r="A14" s="207"/>
      <c r="B14" s="306" t="str">
        <f t="shared" si="0"/>
        <v>885</v>
      </c>
      <c r="C14" s="307" t="str">
        <f t="shared" si="0"/>
        <v>Watches And Clocks</v>
      </c>
      <c r="D14" s="203">
        <f t="shared" si="0"/>
        <v>5006514</v>
      </c>
      <c r="E14" s="308">
        <f t="shared" si="0"/>
        <v>3952684</v>
      </c>
      <c r="F14" s="208"/>
      <c r="G14" s="209"/>
      <c r="H14" s="326" t="s">
        <v>371</v>
      </c>
      <c r="I14" s="326" t="s">
        <v>372</v>
      </c>
      <c r="J14" s="327">
        <v>5006514</v>
      </c>
      <c r="K14" s="327">
        <v>3952684</v>
      </c>
      <c r="L14" s="4"/>
    </row>
    <row r="15" spans="1:12" ht="16.5">
      <c r="A15" s="207"/>
      <c r="B15" s="306" t="str">
        <f t="shared" si="0"/>
        <v>893</v>
      </c>
      <c r="C15" s="307" t="str">
        <f t="shared" si="0"/>
        <v>Articles Of Plastic</v>
      </c>
      <c r="D15" s="203">
        <f t="shared" si="0"/>
        <v>5481432</v>
      </c>
      <c r="E15" s="308">
        <f t="shared" si="0"/>
        <v>5700995</v>
      </c>
      <c r="F15" s="208"/>
      <c r="G15" s="209"/>
      <c r="H15" s="326" t="s">
        <v>273</v>
      </c>
      <c r="I15" s="326" t="s">
        <v>274</v>
      </c>
      <c r="J15" s="327">
        <v>5481432</v>
      </c>
      <c r="K15" s="327">
        <v>5700995</v>
      </c>
      <c r="L15" s="4"/>
    </row>
    <row r="16" spans="1:12" ht="16.5">
      <c r="A16" s="207"/>
      <c r="B16" s="306" t="str">
        <f t="shared" si="0"/>
        <v>897</v>
      </c>
      <c r="C16" s="307" t="str">
        <f t="shared" si="0"/>
        <v>Jewellery</v>
      </c>
      <c r="D16" s="203">
        <f t="shared" si="0"/>
        <v>10706727</v>
      </c>
      <c r="E16" s="308">
        <f t="shared" si="0"/>
        <v>7815681</v>
      </c>
      <c r="F16" s="208"/>
      <c r="G16" s="209"/>
      <c r="H16" s="326" t="s">
        <v>275</v>
      </c>
      <c r="I16" s="326" t="s">
        <v>276</v>
      </c>
      <c r="J16" s="327">
        <v>10706727</v>
      </c>
      <c r="K16" s="327">
        <v>7815681</v>
      </c>
      <c r="L16" s="4"/>
    </row>
    <row r="17" spans="1:12" ht="16.5">
      <c r="A17" s="207"/>
      <c r="B17" s="309"/>
      <c r="C17" s="307"/>
      <c r="D17" s="307"/>
      <c r="E17" s="310"/>
      <c r="F17" s="216"/>
      <c r="G17" s="203"/>
      <c r="J17" s="208"/>
      <c r="K17" s="209"/>
      <c r="L17" s="4"/>
    </row>
    <row r="18" spans="1:12" ht="16.5">
      <c r="A18" s="4"/>
      <c r="B18" s="309"/>
      <c r="C18" s="307"/>
      <c r="D18" s="307"/>
      <c r="E18" s="310"/>
      <c r="F18" s="4"/>
      <c r="G18" s="4"/>
      <c r="J18" s="4"/>
      <c r="K18" s="4"/>
      <c r="L18" s="4"/>
    </row>
    <row r="19" spans="1:12" ht="16.5">
      <c r="A19" s="204"/>
      <c r="B19" s="309"/>
      <c r="C19" s="307"/>
      <c r="D19" s="307"/>
      <c r="E19" s="310"/>
      <c r="F19" s="4"/>
      <c r="G19" s="4"/>
      <c r="H19" s="325" t="s">
        <v>257</v>
      </c>
      <c r="I19" s="325" t="s">
        <v>157</v>
      </c>
      <c r="J19" s="325" t="s">
        <v>413</v>
      </c>
      <c r="K19" s="325" t="s">
        <v>414</v>
      </c>
      <c r="L19" s="4"/>
    </row>
    <row r="20" spans="2:12" ht="16.5" customHeight="1">
      <c r="B20" s="306" t="str">
        <f aca="true" t="shared" si="1" ref="B20:E29">H20</f>
        <v>091</v>
      </c>
      <c r="C20" s="307" t="str">
        <f t="shared" si="1"/>
        <v>Margarine And Shortening</v>
      </c>
      <c r="D20" s="203">
        <f t="shared" si="1"/>
        <v>1318066</v>
      </c>
      <c r="E20" s="308">
        <f t="shared" si="1"/>
        <v>741635</v>
      </c>
      <c r="F20" s="4"/>
      <c r="G20" s="4"/>
      <c r="H20" s="326" t="s">
        <v>95</v>
      </c>
      <c r="I20" s="326" t="s">
        <v>328</v>
      </c>
      <c r="J20" s="327">
        <v>1318066</v>
      </c>
      <c r="K20" s="327">
        <v>741635</v>
      </c>
      <c r="L20" s="4"/>
    </row>
    <row r="21" spans="2:12" ht="16.5" customHeight="1">
      <c r="B21" s="306" t="str">
        <f t="shared" si="1"/>
        <v>112</v>
      </c>
      <c r="C21" s="307" t="str">
        <f t="shared" si="1"/>
        <v>Alcoholic Beverages</v>
      </c>
      <c r="D21" s="203">
        <f t="shared" si="1"/>
        <v>5335182</v>
      </c>
      <c r="E21" s="308">
        <f t="shared" si="1"/>
        <v>5474831</v>
      </c>
      <c r="F21" s="4"/>
      <c r="G21" s="4"/>
      <c r="H21" s="326" t="s">
        <v>310</v>
      </c>
      <c r="I21" s="326" t="s">
        <v>311</v>
      </c>
      <c r="J21" s="327">
        <v>5335182</v>
      </c>
      <c r="K21" s="327">
        <v>5474831</v>
      </c>
      <c r="L21" s="4"/>
    </row>
    <row r="22" spans="1:12" ht="16.5">
      <c r="A22" s="247"/>
      <c r="B22" s="306" t="str">
        <f t="shared" si="1"/>
        <v>333</v>
      </c>
      <c r="C22" s="307" t="str">
        <f t="shared" si="1"/>
        <v>Petroleum Crude</v>
      </c>
      <c r="D22" s="203">
        <f t="shared" si="1"/>
        <v>4770016</v>
      </c>
      <c r="E22" s="308">
        <f t="shared" si="1"/>
        <v>0</v>
      </c>
      <c r="F22" s="4"/>
      <c r="G22" s="4"/>
      <c r="H22" s="326" t="s">
        <v>329</v>
      </c>
      <c r="I22" s="326" t="s">
        <v>330</v>
      </c>
      <c r="J22" s="327">
        <v>4770016</v>
      </c>
      <c r="K22" s="327">
        <v>0</v>
      </c>
      <c r="L22" s="4"/>
    </row>
    <row r="23" spans="1:12" ht="16.5">
      <c r="A23" s="204"/>
      <c r="B23" s="306" t="str">
        <f t="shared" si="1"/>
        <v>533</v>
      </c>
      <c r="C23" s="307" t="str">
        <f t="shared" si="1"/>
        <v>Pigments, Paints, Varnishes</v>
      </c>
      <c r="D23" s="203">
        <f t="shared" si="1"/>
        <v>1251811</v>
      </c>
      <c r="E23" s="308">
        <f t="shared" si="1"/>
        <v>1629776</v>
      </c>
      <c r="F23" s="4"/>
      <c r="G23" s="4"/>
      <c r="H23" s="326" t="s">
        <v>99</v>
      </c>
      <c r="I23" s="326" t="s">
        <v>318</v>
      </c>
      <c r="J23" s="327">
        <v>1251811</v>
      </c>
      <c r="K23" s="327">
        <v>1629776</v>
      </c>
      <c r="L23" s="4"/>
    </row>
    <row r="24" spans="1:12" ht="16.5">
      <c r="A24" s="201" t="s">
        <v>137</v>
      </c>
      <c r="B24" s="306" t="str">
        <f t="shared" si="1"/>
        <v>542</v>
      </c>
      <c r="C24" s="307" t="str">
        <f t="shared" si="1"/>
        <v>Medicaments Including Vet. Med.</v>
      </c>
      <c r="D24" s="203">
        <f t="shared" si="1"/>
        <v>2968412</v>
      </c>
      <c r="E24" s="308">
        <f t="shared" si="1"/>
        <v>3751613</v>
      </c>
      <c r="F24" s="4"/>
      <c r="G24" s="4"/>
      <c r="H24" s="326" t="s">
        <v>312</v>
      </c>
      <c r="I24" s="326" t="s">
        <v>313</v>
      </c>
      <c r="J24" s="327">
        <v>2968412</v>
      </c>
      <c r="K24" s="327">
        <v>3751613</v>
      </c>
      <c r="L24" s="4"/>
    </row>
    <row r="25" spans="1:12" ht="16.5">
      <c r="A25" s="201" t="s">
        <v>138</v>
      </c>
      <c r="B25" s="306" t="str">
        <f t="shared" si="1"/>
        <v>591</v>
      </c>
      <c r="C25" s="307" t="str">
        <f t="shared" si="1"/>
        <v>Disinfectants,Insecticides</v>
      </c>
      <c r="D25" s="203">
        <f t="shared" si="1"/>
        <v>1057445</v>
      </c>
      <c r="E25" s="308">
        <f t="shared" si="1"/>
        <v>820420</v>
      </c>
      <c r="F25" s="4"/>
      <c r="G25" s="4"/>
      <c r="H25" s="326" t="s">
        <v>105</v>
      </c>
      <c r="I25" s="326" t="s">
        <v>321</v>
      </c>
      <c r="J25" s="327">
        <v>1057445</v>
      </c>
      <c r="K25" s="327">
        <v>820420</v>
      </c>
      <c r="L25" s="4"/>
    </row>
    <row r="26" spans="1:12" ht="16.5">
      <c r="A26" s="204"/>
      <c r="B26" s="306" t="str">
        <f t="shared" si="1"/>
        <v>661</v>
      </c>
      <c r="C26" s="307" t="str">
        <f t="shared" si="1"/>
        <v>Lime, Cement</v>
      </c>
      <c r="D26" s="203">
        <f t="shared" si="1"/>
        <v>2489120</v>
      </c>
      <c r="E26" s="308">
        <f t="shared" si="1"/>
        <v>2086771</v>
      </c>
      <c r="F26" s="4"/>
      <c r="G26" s="4"/>
      <c r="H26" s="326" t="s">
        <v>349</v>
      </c>
      <c r="I26" s="326" t="s">
        <v>350</v>
      </c>
      <c r="J26" s="327">
        <v>2489120</v>
      </c>
      <c r="K26" s="327">
        <v>2086771</v>
      </c>
      <c r="L26" s="4"/>
    </row>
    <row r="27" spans="1:12" ht="16.5">
      <c r="A27" s="204"/>
      <c r="B27" s="306" t="str">
        <f t="shared" si="1"/>
        <v>699</v>
      </c>
      <c r="C27" s="307" t="str">
        <f t="shared" si="1"/>
        <v>Base Metal Manufactures</v>
      </c>
      <c r="D27" s="203">
        <f t="shared" si="1"/>
        <v>1324464</v>
      </c>
      <c r="E27" s="308">
        <f t="shared" si="1"/>
        <v>1493348</v>
      </c>
      <c r="F27" s="4"/>
      <c r="G27" s="200"/>
      <c r="H27" s="326" t="s">
        <v>361</v>
      </c>
      <c r="I27" s="326" t="s">
        <v>362</v>
      </c>
      <c r="J27" s="327">
        <v>1324464</v>
      </c>
      <c r="K27" s="327">
        <v>1493348</v>
      </c>
      <c r="L27" s="4"/>
    </row>
    <row r="28" spans="1:12" ht="16.5">
      <c r="A28" s="204"/>
      <c r="B28" s="306" t="str">
        <f t="shared" si="1"/>
        <v>892</v>
      </c>
      <c r="C28" s="307" t="str">
        <f t="shared" si="1"/>
        <v>Printed Matter</v>
      </c>
      <c r="D28" s="203">
        <f t="shared" si="1"/>
        <v>1759871</v>
      </c>
      <c r="E28" s="308">
        <f t="shared" si="1"/>
        <v>2413157</v>
      </c>
      <c r="F28" s="216"/>
      <c r="G28" s="203"/>
      <c r="H28" s="326" t="s">
        <v>314</v>
      </c>
      <c r="I28" s="326" t="s">
        <v>315</v>
      </c>
      <c r="J28" s="327">
        <v>1759871</v>
      </c>
      <c r="K28" s="327">
        <v>2413157</v>
      </c>
      <c r="L28" s="4"/>
    </row>
    <row r="29" spans="2:12" ht="16.5">
      <c r="B29" s="306" t="str">
        <f t="shared" si="1"/>
        <v>899</v>
      </c>
      <c r="C29" s="307" t="str">
        <f t="shared" si="1"/>
        <v>Misc. Manufactured Articles</v>
      </c>
      <c r="D29" s="203">
        <f t="shared" si="1"/>
        <v>1331609</v>
      </c>
      <c r="E29" s="308">
        <f t="shared" si="1"/>
        <v>3480295</v>
      </c>
      <c r="F29" s="202"/>
      <c r="G29" s="203"/>
      <c r="H29" s="326" t="s">
        <v>343</v>
      </c>
      <c r="I29" s="326" t="s">
        <v>344</v>
      </c>
      <c r="J29" s="327">
        <v>1331609</v>
      </c>
      <c r="K29" s="327">
        <v>3480295</v>
      </c>
      <c r="L29" s="4"/>
    </row>
    <row r="30" spans="1:12" ht="16.5">
      <c r="A30" s="204"/>
      <c r="B30" s="309"/>
      <c r="C30" s="311"/>
      <c r="D30" s="311"/>
      <c r="E30" s="312"/>
      <c r="F30" s="208"/>
      <c r="G30" s="220"/>
      <c r="H30" s="202"/>
      <c r="I30" s="203"/>
      <c r="J30" s="202"/>
      <c r="K30" s="203"/>
      <c r="L30" s="4"/>
    </row>
    <row r="31" spans="1:12" ht="16.5">
      <c r="A31" s="204"/>
      <c r="B31" s="309"/>
      <c r="C31" s="307"/>
      <c r="D31" s="307"/>
      <c r="E31" s="313"/>
      <c r="F31" s="208"/>
      <c r="G31" s="220"/>
      <c r="H31" s="202"/>
      <c r="I31" s="203"/>
      <c r="J31" s="202"/>
      <c r="K31" s="203"/>
      <c r="L31" s="4"/>
    </row>
    <row r="32" spans="1:12" ht="16.5">
      <c r="A32" s="204"/>
      <c r="B32" s="309"/>
      <c r="C32" s="307"/>
      <c r="D32" s="307"/>
      <c r="E32" s="313"/>
      <c r="F32" s="208"/>
      <c r="G32" s="220"/>
      <c r="H32" s="325" t="s">
        <v>257</v>
      </c>
      <c r="I32" s="325" t="s">
        <v>157</v>
      </c>
      <c r="J32" s="325" t="s">
        <v>413</v>
      </c>
      <c r="K32" s="325" t="s">
        <v>414</v>
      </c>
      <c r="L32" s="4"/>
    </row>
    <row r="33" spans="1:12" ht="16.5">
      <c r="A33" s="204"/>
      <c r="B33" s="306" t="str">
        <f aca="true" t="shared" si="2" ref="B33:E42">H33</f>
        <v>112</v>
      </c>
      <c r="C33" s="307" t="str">
        <f t="shared" si="2"/>
        <v>Alcoholic Beverages</v>
      </c>
      <c r="D33" s="203">
        <f t="shared" si="2"/>
        <v>1066153</v>
      </c>
      <c r="E33" s="308">
        <f t="shared" si="2"/>
        <v>277976</v>
      </c>
      <c r="F33" s="208"/>
      <c r="G33" s="220"/>
      <c r="H33" s="326" t="s">
        <v>310</v>
      </c>
      <c r="I33" s="326" t="s">
        <v>311</v>
      </c>
      <c r="J33" s="327">
        <v>1066153</v>
      </c>
      <c r="K33" s="327">
        <v>277976</v>
      </c>
      <c r="L33" s="4"/>
    </row>
    <row r="34" spans="1:12" ht="16.5">
      <c r="A34" s="204"/>
      <c r="B34" s="306" t="str">
        <f t="shared" si="2"/>
        <v>334</v>
      </c>
      <c r="C34" s="307" t="str">
        <f t="shared" si="2"/>
        <v>Petroleum Products Refined</v>
      </c>
      <c r="D34" s="203">
        <f t="shared" si="2"/>
        <v>23887463</v>
      </c>
      <c r="E34" s="308">
        <f t="shared" si="2"/>
        <v>35422779</v>
      </c>
      <c r="F34" s="208"/>
      <c r="G34" s="220"/>
      <c r="H34" s="326" t="s">
        <v>285</v>
      </c>
      <c r="I34" s="326" t="s">
        <v>286</v>
      </c>
      <c r="J34" s="327">
        <v>23887463</v>
      </c>
      <c r="K34" s="327">
        <v>35422779</v>
      </c>
      <c r="L34" s="4"/>
    </row>
    <row r="35" spans="1:12" ht="16.5">
      <c r="A35" s="204"/>
      <c r="B35" s="306" t="str">
        <f t="shared" si="2"/>
        <v>542</v>
      </c>
      <c r="C35" s="307" t="str">
        <f t="shared" si="2"/>
        <v>Medicaments Including Vet. Med.</v>
      </c>
      <c r="D35" s="203">
        <f t="shared" si="2"/>
        <v>4819132</v>
      </c>
      <c r="E35" s="308">
        <f t="shared" si="2"/>
        <v>2911254</v>
      </c>
      <c r="F35" s="208"/>
      <c r="G35" s="220"/>
      <c r="H35" s="326" t="s">
        <v>312</v>
      </c>
      <c r="I35" s="326" t="s">
        <v>313</v>
      </c>
      <c r="J35" s="327">
        <v>4819132</v>
      </c>
      <c r="K35" s="327">
        <v>2911254</v>
      </c>
      <c r="L35" s="4"/>
    </row>
    <row r="36" spans="1:12" ht="16.5">
      <c r="A36" s="204"/>
      <c r="B36" s="306" t="str">
        <f t="shared" si="2"/>
        <v>553</v>
      </c>
      <c r="C36" s="307" t="str">
        <f t="shared" si="2"/>
        <v>Perfumery, Cosmetics</v>
      </c>
      <c r="D36" s="203">
        <f t="shared" si="2"/>
        <v>1094856</v>
      </c>
      <c r="E36" s="308">
        <f t="shared" si="2"/>
        <v>105873</v>
      </c>
      <c r="F36" s="208"/>
      <c r="G36" s="220"/>
      <c r="H36" s="326" t="s">
        <v>331</v>
      </c>
      <c r="I36" s="326" t="s">
        <v>332</v>
      </c>
      <c r="J36" s="327">
        <v>1094856</v>
      </c>
      <c r="K36" s="327">
        <v>105873</v>
      </c>
      <c r="L36" s="4"/>
    </row>
    <row r="37" spans="1:12" ht="16.5">
      <c r="A37" s="204"/>
      <c r="B37" s="306" t="str">
        <f t="shared" si="2"/>
        <v>762</v>
      </c>
      <c r="C37" s="307" t="str">
        <f t="shared" si="2"/>
        <v>Radio Broadcast Receivers</v>
      </c>
      <c r="D37" s="203">
        <f t="shared" si="2"/>
        <v>2370984</v>
      </c>
      <c r="E37" s="308">
        <f t="shared" si="2"/>
        <v>2897</v>
      </c>
      <c r="F37" s="208"/>
      <c r="G37" s="220"/>
      <c r="H37" s="326" t="s">
        <v>266</v>
      </c>
      <c r="I37" s="326" t="s">
        <v>267</v>
      </c>
      <c r="J37" s="327">
        <v>2370984</v>
      </c>
      <c r="K37" s="327">
        <v>2897</v>
      </c>
      <c r="L37" s="4"/>
    </row>
    <row r="38" spans="1:12" ht="16.5">
      <c r="A38" s="201" t="s">
        <v>139</v>
      </c>
      <c r="B38" s="306" t="str">
        <f t="shared" si="2"/>
        <v>781</v>
      </c>
      <c r="C38" s="307" t="str">
        <f t="shared" si="2"/>
        <v>Motor Cars</v>
      </c>
      <c r="D38" s="203">
        <f t="shared" si="2"/>
        <v>4151167</v>
      </c>
      <c r="E38" s="308">
        <f t="shared" si="2"/>
        <v>6000</v>
      </c>
      <c r="F38" s="208"/>
      <c r="G38" s="220"/>
      <c r="H38" s="326" t="s">
        <v>367</v>
      </c>
      <c r="I38" s="326" t="s">
        <v>368</v>
      </c>
      <c r="J38" s="327">
        <v>4151167</v>
      </c>
      <c r="K38" s="327">
        <v>6000</v>
      </c>
      <c r="L38" s="4"/>
    </row>
    <row r="39" spans="1:12" ht="16.5">
      <c r="A39" s="204"/>
      <c r="B39" s="306" t="str">
        <f t="shared" si="2"/>
        <v>831</v>
      </c>
      <c r="C39" s="307" t="str">
        <f t="shared" si="2"/>
        <v>Travel Goods,Handbags</v>
      </c>
      <c r="D39" s="203">
        <f t="shared" si="2"/>
        <v>713949</v>
      </c>
      <c r="E39" s="308">
        <f t="shared" si="2"/>
        <v>164649</v>
      </c>
      <c r="F39" s="202"/>
      <c r="G39" s="203"/>
      <c r="H39" s="326" t="s">
        <v>369</v>
      </c>
      <c r="I39" s="326" t="s">
        <v>370</v>
      </c>
      <c r="J39" s="327">
        <v>713949</v>
      </c>
      <c r="K39" s="327">
        <v>164649</v>
      </c>
      <c r="L39" s="4"/>
    </row>
    <row r="40" spans="2:12" ht="16.5">
      <c r="B40" s="306" t="str">
        <f t="shared" si="2"/>
        <v>851</v>
      </c>
      <c r="C40" s="307" t="str">
        <f t="shared" si="2"/>
        <v>Footwear</v>
      </c>
      <c r="D40" s="203">
        <f t="shared" si="2"/>
        <v>568734</v>
      </c>
      <c r="E40" s="308">
        <f t="shared" si="2"/>
        <v>89424</v>
      </c>
      <c r="F40" s="202"/>
      <c r="G40" s="203"/>
      <c r="H40" s="326" t="s">
        <v>302</v>
      </c>
      <c r="I40" s="326" t="s">
        <v>303</v>
      </c>
      <c r="J40" s="327">
        <v>568734</v>
      </c>
      <c r="K40" s="327">
        <v>89424</v>
      </c>
      <c r="L40" s="4"/>
    </row>
    <row r="41" spans="1:12" ht="16.5">
      <c r="A41" s="252"/>
      <c r="B41" s="306" t="str">
        <f t="shared" si="2"/>
        <v>885</v>
      </c>
      <c r="C41" s="307" t="str">
        <f t="shared" si="2"/>
        <v>Watches And Clocks</v>
      </c>
      <c r="D41" s="203">
        <f t="shared" si="2"/>
        <v>4119109</v>
      </c>
      <c r="E41" s="308">
        <f t="shared" si="2"/>
        <v>1338518</v>
      </c>
      <c r="F41" s="202"/>
      <c r="G41" s="203"/>
      <c r="H41" s="326" t="s">
        <v>371</v>
      </c>
      <c r="I41" s="326" t="s">
        <v>372</v>
      </c>
      <c r="J41" s="327">
        <v>4119109</v>
      </c>
      <c r="K41" s="327">
        <v>1338518</v>
      </c>
      <c r="L41" s="4"/>
    </row>
    <row r="42" spans="1:12" ht="16.5">
      <c r="A42" s="253"/>
      <c r="B42" s="314" t="str">
        <f t="shared" si="2"/>
        <v>897</v>
      </c>
      <c r="C42" s="315" t="str">
        <f t="shared" si="2"/>
        <v>Jewellery</v>
      </c>
      <c r="D42" s="316">
        <f t="shared" si="2"/>
        <v>2362109</v>
      </c>
      <c r="E42" s="317">
        <f t="shared" si="2"/>
        <v>755733</v>
      </c>
      <c r="F42" s="202"/>
      <c r="G42" s="203"/>
      <c r="H42" s="326" t="s">
        <v>275</v>
      </c>
      <c r="I42" s="326" t="s">
        <v>276</v>
      </c>
      <c r="J42" s="327">
        <v>2362109</v>
      </c>
      <c r="K42" s="327">
        <v>755733</v>
      </c>
      <c r="L42" s="4"/>
    </row>
    <row r="43" spans="1:10" ht="16.5">
      <c r="A43" s="204"/>
      <c r="B43" s="271"/>
      <c r="C43" s="241"/>
      <c r="D43" s="272"/>
      <c r="E43" s="209"/>
      <c r="F43" s="202"/>
      <c r="G43" s="203"/>
      <c r="H43" s="225"/>
      <c r="I43" s="226"/>
      <c r="J43" s="226"/>
    </row>
    <row r="44" spans="1:10" ht="16.5">
      <c r="A44" s="253"/>
      <c r="B44" s="271"/>
      <c r="C44" s="241"/>
      <c r="D44" s="272"/>
      <c r="E44" s="209"/>
      <c r="F44" s="202"/>
      <c r="G44" s="203"/>
      <c r="H44" s="193"/>
      <c r="I44" s="194"/>
      <c r="J44" s="194"/>
    </row>
    <row r="45" spans="1:10" ht="16.5">
      <c r="A45" s="253"/>
      <c r="B45" s="271"/>
      <c r="C45" s="241"/>
      <c r="D45" s="272"/>
      <c r="E45" s="209"/>
      <c r="F45" s="202"/>
      <c r="G45" s="203"/>
      <c r="H45" s="193"/>
      <c r="I45" s="194"/>
      <c r="J45" s="194"/>
    </row>
    <row r="46" spans="1:10" ht="16.5">
      <c r="A46" s="253"/>
      <c r="B46" s="271"/>
      <c r="C46" s="241"/>
      <c r="D46" s="272"/>
      <c r="E46" s="209"/>
      <c r="F46" s="208"/>
      <c r="G46" s="220"/>
      <c r="H46" s="193"/>
      <c r="I46" s="194"/>
      <c r="J46" s="194"/>
    </row>
    <row r="47" spans="1:10" ht="16.5">
      <c r="A47" s="253"/>
      <c r="B47" s="271"/>
      <c r="C47" s="241"/>
      <c r="D47" s="272"/>
      <c r="E47" s="209"/>
      <c r="F47" s="227"/>
      <c r="G47" s="226"/>
      <c r="H47" s="194"/>
      <c r="I47" s="194"/>
      <c r="J47" s="194"/>
    </row>
    <row r="48" spans="1:10" ht="16.5">
      <c r="A48" s="253"/>
      <c r="B48" s="271"/>
      <c r="C48" s="241"/>
      <c r="D48" s="272"/>
      <c r="E48" s="209"/>
      <c r="F48" s="228"/>
      <c r="G48" s="194"/>
      <c r="H48" s="194"/>
      <c r="I48" s="194"/>
      <c r="J48" s="194"/>
    </row>
    <row r="49" spans="1:10" ht="16.5">
      <c r="A49" s="253"/>
      <c r="B49" s="235"/>
      <c r="C49" s="273"/>
      <c r="D49" s="273"/>
      <c r="E49" s="274"/>
      <c r="F49" s="243"/>
      <c r="G49" s="232"/>
      <c r="H49" s="194"/>
      <c r="I49" s="194"/>
      <c r="J49" s="194"/>
    </row>
    <row r="50" spans="1:10" ht="16.5">
      <c r="A50" s="4"/>
      <c r="B50" s="271"/>
      <c r="C50" s="241"/>
      <c r="D50" s="272"/>
      <c r="E50" s="209"/>
      <c r="F50" s="216"/>
      <c r="G50" s="203"/>
      <c r="H50" s="193"/>
      <c r="I50" s="194"/>
      <c r="J50" s="194"/>
    </row>
    <row r="51" spans="1:10" ht="16.5">
      <c r="A51" s="253"/>
      <c r="B51" s="271"/>
      <c r="C51" s="241"/>
      <c r="D51" s="272"/>
      <c r="E51" s="209"/>
      <c r="F51" s="216"/>
      <c r="G51" s="203"/>
      <c r="H51" s="193"/>
      <c r="I51" s="194"/>
      <c r="J51" s="194"/>
    </row>
    <row r="52" spans="1:10" ht="16.5">
      <c r="A52" s="195"/>
      <c r="B52" s="271"/>
      <c r="C52" s="241"/>
      <c r="D52" s="272"/>
      <c r="E52" s="209"/>
      <c r="F52" s="216"/>
      <c r="G52" s="203"/>
      <c r="H52" s="193"/>
      <c r="I52" s="194"/>
      <c r="J52" s="194"/>
    </row>
    <row r="53" spans="1:10" ht="16.5">
      <c r="A53" s="195"/>
      <c r="B53" s="271"/>
      <c r="C53" s="241"/>
      <c r="D53" s="272"/>
      <c r="E53" s="209"/>
      <c r="F53" s="216"/>
      <c r="G53" s="203"/>
      <c r="H53" s="193"/>
      <c r="I53" s="194"/>
      <c r="J53" s="194"/>
    </row>
    <row r="54" spans="1:10" ht="16.5">
      <c r="A54" s="255"/>
      <c r="B54" s="271"/>
      <c r="C54" s="241"/>
      <c r="D54" s="272"/>
      <c r="E54" s="209"/>
      <c r="F54" s="216"/>
      <c r="G54" s="203"/>
      <c r="H54" s="193"/>
      <c r="I54" s="194"/>
      <c r="J54" s="194"/>
    </row>
    <row r="55" spans="1:10" ht="16.5">
      <c r="A55" s="195"/>
      <c r="B55" s="271"/>
      <c r="C55" s="241"/>
      <c r="D55" s="272"/>
      <c r="E55" s="209"/>
      <c r="F55" s="216"/>
      <c r="G55" s="203"/>
      <c r="H55" s="193"/>
      <c r="I55" s="194"/>
      <c r="J55" s="194"/>
    </row>
    <row r="56" spans="1:10" ht="16.5">
      <c r="A56" s="195"/>
      <c r="B56" s="271"/>
      <c r="C56" s="241"/>
      <c r="D56" s="272"/>
      <c r="E56" s="209"/>
      <c r="F56" s="216"/>
      <c r="G56" s="203"/>
      <c r="H56" s="193"/>
      <c r="I56" s="194"/>
      <c r="J56" s="194"/>
    </row>
    <row r="57" spans="1:10" ht="16.5">
      <c r="A57" s="195"/>
      <c r="B57" s="271"/>
      <c r="C57" s="241"/>
      <c r="D57" s="272"/>
      <c r="E57" s="209"/>
      <c r="F57" s="216"/>
      <c r="G57" s="203"/>
      <c r="H57" s="193"/>
      <c r="I57" s="194"/>
      <c r="J57" s="194"/>
    </row>
    <row r="58" spans="1:10" ht="16.5">
      <c r="A58" s="195"/>
      <c r="B58" s="271"/>
      <c r="C58" s="241"/>
      <c r="D58" s="272"/>
      <c r="E58" s="209"/>
      <c r="F58" s="216"/>
      <c r="G58" s="203"/>
      <c r="H58" s="193"/>
      <c r="I58" s="194"/>
      <c r="J58" s="194"/>
    </row>
    <row r="59" spans="1:10" ht="16.5">
      <c r="A59" s="195"/>
      <c r="B59" s="271"/>
      <c r="C59" s="241"/>
      <c r="D59" s="272"/>
      <c r="E59" s="209"/>
      <c r="F59" s="216"/>
      <c r="G59" s="203"/>
      <c r="H59" s="193"/>
      <c r="I59" s="194"/>
      <c r="J59" s="194"/>
    </row>
    <row r="60" spans="1:10" ht="16.5">
      <c r="A60" s="195"/>
      <c r="B60" s="235"/>
      <c r="C60" s="189"/>
      <c r="D60" s="189"/>
      <c r="E60" s="225"/>
      <c r="F60" s="234"/>
      <c r="G60" s="189"/>
      <c r="H60" s="193"/>
      <c r="I60" s="194"/>
      <c r="J60" s="194"/>
    </row>
    <row r="61" spans="1:10" ht="16.5">
      <c r="A61" s="189"/>
      <c r="B61" s="235"/>
      <c r="C61" s="189"/>
      <c r="D61" s="189"/>
      <c r="E61" s="193"/>
      <c r="F61" s="234"/>
      <c r="G61" s="189"/>
      <c r="H61" s="193"/>
      <c r="I61" s="194"/>
      <c r="J61" s="194"/>
    </row>
    <row r="62" spans="1:10" ht="16.5">
      <c r="A62" s="189"/>
      <c r="B62" s="235"/>
      <c r="C62" s="189"/>
      <c r="D62" s="189"/>
      <c r="E62" s="193"/>
      <c r="F62" s="234"/>
      <c r="G62" s="189"/>
      <c r="H62" s="193"/>
      <c r="I62" s="194"/>
      <c r="J62" s="194"/>
    </row>
    <row r="63" spans="1:10" ht="16.5">
      <c r="A63" s="189"/>
      <c r="B63" s="235"/>
      <c r="C63" s="189"/>
      <c r="D63" s="189"/>
      <c r="E63" s="193"/>
      <c r="F63" s="234"/>
      <c r="G63" s="189"/>
      <c r="H63" s="193"/>
      <c r="I63" s="194"/>
      <c r="J63" s="194"/>
    </row>
    <row r="64" spans="1:10" ht="16.5">
      <c r="A64" s="190"/>
      <c r="B64" s="235"/>
      <c r="C64" s="191"/>
      <c r="D64" s="192"/>
      <c r="E64" s="193"/>
      <c r="F64" s="234"/>
      <c r="G64" s="189"/>
      <c r="H64" s="193"/>
      <c r="I64" s="194"/>
      <c r="J64" s="194"/>
    </row>
    <row r="65" spans="1:10" ht="16.5">
      <c r="A65" s="190"/>
      <c r="B65" s="235"/>
      <c r="C65" s="191"/>
      <c r="D65" s="196"/>
      <c r="E65" s="193"/>
      <c r="F65" s="234"/>
      <c r="G65" s="189"/>
      <c r="H65" s="193"/>
      <c r="I65" s="194"/>
      <c r="J65" s="194"/>
    </row>
    <row r="66" spans="1:10" ht="16.5">
      <c r="A66" s="190"/>
      <c r="B66" s="235"/>
      <c r="C66" s="190"/>
      <c r="D66" s="190"/>
      <c r="E66" s="193"/>
      <c r="F66" s="234"/>
      <c r="G66" s="189"/>
      <c r="H66" s="193"/>
      <c r="I66" s="194"/>
      <c r="J66" s="194"/>
    </row>
    <row r="67" spans="1:10" ht="15">
      <c r="A67" s="236"/>
      <c r="B67" s="237"/>
      <c r="C67" s="236"/>
      <c r="D67" s="236"/>
      <c r="E67" s="238"/>
      <c r="F67" s="234"/>
      <c r="G67" s="189"/>
      <c r="H67" s="193"/>
      <c r="I67" s="194"/>
      <c r="J67" s="194"/>
    </row>
    <row r="68" spans="1:10" ht="16.5">
      <c r="A68" s="200"/>
      <c r="B68" s="235"/>
      <c r="C68" s="4"/>
      <c r="D68" s="200"/>
      <c r="E68" s="189"/>
      <c r="F68" s="239"/>
      <c r="G68" s="189"/>
      <c r="H68" s="193"/>
      <c r="I68" s="194"/>
      <c r="J68" s="194"/>
    </row>
    <row r="69" spans="1:10" ht="15.75">
      <c r="A69" s="4"/>
      <c r="B69" s="240"/>
      <c r="C69" s="241"/>
      <c r="D69" s="242"/>
      <c r="E69" s="225"/>
      <c r="F69" s="243"/>
      <c r="G69" s="226"/>
      <c r="H69" s="194"/>
      <c r="I69" s="194"/>
      <c r="J69" s="194"/>
    </row>
    <row r="70" spans="1:10" ht="16.5">
      <c r="A70" s="204"/>
      <c r="B70" s="240"/>
      <c r="C70" s="241"/>
      <c r="D70" s="242"/>
      <c r="E70" s="193"/>
      <c r="F70" s="243"/>
      <c r="G70" s="194"/>
      <c r="H70" s="194"/>
      <c r="I70" s="194"/>
      <c r="J70" s="194"/>
    </row>
    <row r="71" spans="1:10" ht="15.75">
      <c r="A71" s="207"/>
      <c r="B71" s="240"/>
      <c r="C71" s="241"/>
      <c r="D71" s="242"/>
      <c r="E71" s="193"/>
      <c r="F71" s="243"/>
      <c r="G71" s="194"/>
      <c r="H71" s="194"/>
      <c r="I71" s="194"/>
      <c r="J71" s="194"/>
    </row>
    <row r="72" spans="1:10" ht="15.75">
      <c r="A72" s="207"/>
      <c r="B72" s="240"/>
      <c r="C72" s="241"/>
      <c r="D72" s="242"/>
      <c r="E72" s="193"/>
      <c r="F72" s="243"/>
      <c r="G72" s="194"/>
      <c r="H72" s="194"/>
      <c r="I72" s="194"/>
      <c r="J72" s="194"/>
    </row>
    <row r="73" spans="1:10" ht="16.5">
      <c r="A73" s="204"/>
      <c r="B73" s="240"/>
      <c r="C73" s="241"/>
      <c r="D73" s="242"/>
      <c r="E73" s="193"/>
      <c r="F73" s="243"/>
      <c r="G73" s="194"/>
      <c r="H73" s="194"/>
      <c r="I73" s="194"/>
      <c r="J73" s="194"/>
    </row>
    <row r="74" spans="1:10" ht="16.5">
      <c r="A74" s="244"/>
      <c r="B74" s="240"/>
      <c r="C74" s="241"/>
      <c r="D74" s="242"/>
      <c r="E74" s="193"/>
      <c r="F74" s="243"/>
      <c r="G74" s="194"/>
      <c r="H74" s="194"/>
      <c r="I74" s="194"/>
      <c r="J74" s="194"/>
    </row>
    <row r="75" spans="1:10" ht="16.5">
      <c r="A75" s="244"/>
      <c r="B75" s="240"/>
      <c r="C75" s="241"/>
      <c r="D75" s="242"/>
      <c r="E75" s="193"/>
      <c r="F75" s="243"/>
      <c r="G75" s="194"/>
      <c r="H75" s="194"/>
      <c r="I75" s="194"/>
      <c r="J75" s="194"/>
    </row>
    <row r="76" spans="1:10" ht="15.75">
      <c r="A76" s="4"/>
      <c r="B76" s="240"/>
      <c r="C76" s="241"/>
      <c r="D76" s="242"/>
      <c r="E76" s="193"/>
      <c r="F76" s="243"/>
      <c r="G76" s="194"/>
      <c r="H76" s="194"/>
      <c r="I76" s="194"/>
      <c r="J76" s="194"/>
    </row>
    <row r="77" spans="1:10" ht="15.75">
      <c r="A77" s="207"/>
      <c r="B77" s="240"/>
      <c r="C77" s="241"/>
      <c r="D77" s="242"/>
      <c r="E77" s="193"/>
      <c r="F77" s="243"/>
      <c r="G77" s="194"/>
      <c r="H77" s="194"/>
      <c r="I77" s="194"/>
      <c r="J77" s="194"/>
    </row>
    <row r="78" spans="1:10" ht="15.75">
      <c r="A78" s="207"/>
      <c r="B78" s="240"/>
      <c r="C78" s="241"/>
      <c r="D78" s="242"/>
      <c r="E78" s="193"/>
      <c r="F78" s="243"/>
      <c r="G78" s="194"/>
      <c r="H78" s="194"/>
      <c r="I78" s="194"/>
      <c r="J78" s="194"/>
    </row>
    <row r="79" spans="1:10" ht="15.75">
      <c r="A79" s="207"/>
      <c r="B79" s="245"/>
      <c r="C79" s="241"/>
      <c r="D79" s="246"/>
      <c r="E79" s="193"/>
      <c r="F79" s="243"/>
      <c r="G79" s="194"/>
      <c r="H79" s="194"/>
      <c r="I79" s="194"/>
      <c r="J79" s="194"/>
    </row>
    <row r="80" spans="1:10" ht="15.75">
      <c r="A80" s="4"/>
      <c r="B80" s="240"/>
      <c r="C80" s="241"/>
      <c r="D80" s="242"/>
      <c r="E80" s="193"/>
      <c r="F80" s="243"/>
      <c r="G80" s="194"/>
      <c r="H80" s="194"/>
      <c r="I80" s="194"/>
      <c r="J80" s="194"/>
    </row>
    <row r="81" spans="1:10" ht="16.5">
      <c r="A81" s="204"/>
      <c r="B81" s="240"/>
      <c r="C81" s="241"/>
      <c r="D81" s="242"/>
      <c r="E81" s="193"/>
      <c r="F81" s="243"/>
      <c r="G81" s="194"/>
      <c r="H81" s="194"/>
      <c r="I81" s="194"/>
      <c r="J81" s="194"/>
    </row>
    <row r="82" spans="1:10" ht="16.5">
      <c r="A82" s="204"/>
      <c r="B82" s="240"/>
      <c r="C82" s="241"/>
      <c r="D82" s="242"/>
      <c r="E82" s="193"/>
      <c r="F82" s="243"/>
      <c r="G82" s="194"/>
      <c r="H82" s="194"/>
      <c r="I82" s="194"/>
      <c r="J82" s="194"/>
    </row>
    <row r="83" spans="1:10" ht="16.5">
      <c r="A83" s="204"/>
      <c r="B83" s="240"/>
      <c r="C83" s="241"/>
      <c r="D83" s="242"/>
      <c r="E83" s="193"/>
      <c r="F83" s="243"/>
      <c r="G83" s="194"/>
      <c r="H83" s="194"/>
      <c r="I83" s="194"/>
      <c r="J83" s="194"/>
    </row>
    <row r="84" spans="1:10" ht="16.5">
      <c r="A84" s="247"/>
      <c r="B84" s="240"/>
      <c r="C84" s="241"/>
      <c r="D84" s="242"/>
      <c r="E84" s="193"/>
      <c r="F84" s="243"/>
      <c r="G84" s="194"/>
      <c r="H84" s="194"/>
      <c r="I84" s="194"/>
      <c r="J84" s="194"/>
    </row>
    <row r="85" spans="1:10" ht="16.5">
      <c r="A85" s="204"/>
      <c r="B85" s="240"/>
      <c r="C85" s="241"/>
      <c r="D85" s="242"/>
      <c r="E85" s="193"/>
      <c r="F85" s="243"/>
      <c r="G85" s="194"/>
      <c r="H85" s="194"/>
      <c r="I85" s="194"/>
      <c r="J85" s="194"/>
    </row>
    <row r="86" spans="1:10" ht="16.5">
      <c r="A86" s="204"/>
      <c r="B86" s="240"/>
      <c r="C86" s="241"/>
      <c r="D86" s="242"/>
      <c r="E86" s="193"/>
      <c r="F86" s="243"/>
      <c r="G86" s="194"/>
      <c r="H86" s="194"/>
      <c r="I86" s="194"/>
      <c r="J86" s="194"/>
    </row>
    <row r="87" spans="1:10" ht="16.5">
      <c r="A87" s="204"/>
      <c r="B87" s="240"/>
      <c r="C87" s="241"/>
      <c r="D87" s="242"/>
      <c r="E87" s="193"/>
      <c r="F87" s="243"/>
      <c r="G87" s="194"/>
      <c r="H87" s="194"/>
      <c r="I87" s="194"/>
      <c r="J87" s="194"/>
    </row>
    <row r="88" spans="1:10" ht="16.5">
      <c r="A88" s="204"/>
      <c r="B88" s="240"/>
      <c r="C88" s="241"/>
      <c r="D88" s="242"/>
      <c r="E88" s="193"/>
      <c r="F88" s="243"/>
      <c r="G88" s="194"/>
      <c r="H88" s="194"/>
      <c r="I88" s="194"/>
      <c r="J88" s="194"/>
    </row>
    <row r="89" spans="1:10" ht="16.5">
      <c r="A89" s="204"/>
      <c r="B89" s="240"/>
      <c r="C89" s="241"/>
      <c r="D89" s="242"/>
      <c r="E89" s="193"/>
      <c r="F89" s="243"/>
      <c r="G89" s="194"/>
      <c r="H89" s="194"/>
      <c r="I89" s="194"/>
      <c r="J89" s="194"/>
    </row>
    <row r="90" spans="1:10" ht="16.5">
      <c r="A90" s="204"/>
      <c r="B90" s="245"/>
      <c r="C90" s="248"/>
      <c r="D90" s="249"/>
      <c r="E90" s="193"/>
      <c r="F90" s="243"/>
      <c r="G90" s="194"/>
      <c r="H90" s="194"/>
      <c r="I90" s="194"/>
      <c r="J90" s="194"/>
    </row>
    <row r="91" spans="1:10" ht="15.75">
      <c r="A91" s="4"/>
      <c r="B91" s="245"/>
      <c r="C91" s="241"/>
      <c r="D91" s="246"/>
      <c r="E91" s="193"/>
      <c r="F91" s="243"/>
      <c r="G91" s="194"/>
      <c r="H91" s="194"/>
      <c r="I91" s="194"/>
      <c r="J91" s="194"/>
    </row>
    <row r="92" spans="1:10" ht="15.75">
      <c r="A92" s="4"/>
      <c r="B92" s="250"/>
      <c r="C92" s="241"/>
      <c r="D92" s="251"/>
      <c r="E92" s="193"/>
      <c r="F92" s="243"/>
      <c r="G92" s="194"/>
      <c r="H92" s="194"/>
      <c r="I92" s="194"/>
      <c r="J92" s="194"/>
    </row>
    <row r="93" spans="1:10" ht="15.75">
      <c r="A93" s="252"/>
      <c r="B93" s="250"/>
      <c r="C93" s="241"/>
      <c r="D93" s="251"/>
      <c r="E93" s="193"/>
      <c r="F93" s="243"/>
      <c r="G93" s="194"/>
      <c r="H93" s="194"/>
      <c r="I93" s="194"/>
      <c r="J93" s="194"/>
    </row>
    <row r="94" spans="1:10" ht="15.75">
      <c r="A94" s="253"/>
      <c r="B94" s="250"/>
      <c r="C94" s="241"/>
      <c r="D94" s="251"/>
      <c r="E94" s="193"/>
      <c r="F94" s="243"/>
      <c r="G94" s="194"/>
      <c r="H94" s="194"/>
      <c r="I94" s="194"/>
      <c r="J94" s="194"/>
    </row>
    <row r="95" spans="1:10" ht="15.75">
      <c r="A95" s="253"/>
      <c r="B95" s="250"/>
      <c r="C95" s="241"/>
      <c r="D95" s="251"/>
      <c r="E95" s="193"/>
      <c r="F95" s="243"/>
      <c r="G95" s="194"/>
      <c r="H95" s="194"/>
      <c r="I95" s="194"/>
      <c r="J95" s="194"/>
    </row>
    <row r="96" spans="1:10" ht="16.5">
      <c r="A96" s="204"/>
      <c r="B96" s="250"/>
      <c r="C96" s="241"/>
      <c r="D96" s="251"/>
      <c r="E96" s="193"/>
      <c r="F96" s="243"/>
      <c r="G96" s="194"/>
      <c r="H96" s="194"/>
      <c r="I96" s="194"/>
      <c r="J96" s="194"/>
    </row>
    <row r="97" spans="1:10" ht="15.75">
      <c r="A97" s="253"/>
      <c r="B97" s="250"/>
      <c r="C97" s="241"/>
      <c r="D97" s="251"/>
      <c r="E97" s="193"/>
      <c r="F97" s="243"/>
      <c r="G97" s="194"/>
      <c r="H97" s="194"/>
      <c r="I97" s="194"/>
      <c r="J97" s="194"/>
    </row>
    <row r="98" spans="1:10" ht="15.75">
      <c r="A98" s="253"/>
      <c r="B98" s="250"/>
      <c r="C98" s="241"/>
      <c r="D98" s="251"/>
      <c r="E98" s="193"/>
      <c r="F98" s="243"/>
      <c r="G98" s="194"/>
      <c r="H98" s="194"/>
      <c r="I98" s="194"/>
      <c r="J98" s="194"/>
    </row>
    <row r="99" spans="1:10" ht="15.75">
      <c r="A99" s="253"/>
      <c r="B99" s="250"/>
      <c r="C99" s="241"/>
      <c r="D99" s="251"/>
      <c r="E99" s="193"/>
      <c r="F99" s="243"/>
      <c r="G99" s="194"/>
      <c r="H99" s="194"/>
      <c r="I99" s="194"/>
      <c r="J99" s="194"/>
    </row>
    <row r="100" spans="1:10" ht="15.75">
      <c r="A100" s="253"/>
      <c r="B100" s="250"/>
      <c r="C100" s="241"/>
      <c r="D100" s="251"/>
      <c r="E100" s="193"/>
      <c r="F100" s="243"/>
      <c r="G100" s="194"/>
      <c r="H100" s="194"/>
      <c r="I100" s="194"/>
      <c r="J100" s="194"/>
    </row>
    <row r="101" spans="1:10" ht="15.75">
      <c r="A101" s="253"/>
      <c r="B101" s="250"/>
      <c r="C101" s="241"/>
      <c r="D101" s="251"/>
      <c r="E101" s="193"/>
      <c r="F101" s="243"/>
      <c r="G101" s="194"/>
      <c r="H101" s="194"/>
      <c r="I101" s="194"/>
      <c r="J101" s="194"/>
    </row>
    <row r="102" spans="1:10" ht="15.75">
      <c r="A102" s="253"/>
      <c r="B102" s="245"/>
      <c r="C102" s="254"/>
      <c r="D102" s="242"/>
      <c r="E102" s="193"/>
      <c r="F102" s="243"/>
      <c r="G102" s="194"/>
      <c r="H102" s="194"/>
      <c r="I102" s="194"/>
      <c r="J102" s="194"/>
    </row>
    <row r="103" spans="1:10" ht="15.75">
      <c r="A103" s="4"/>
      <c r="B103" s="250"/>
      <c r="C103" s="241"/>
      <c r="D103" s="251"/>
      <c r="E103" s="193"/>
      <c r="F103" s="243"/>
      <c r="G103" s="194"/>
      <c r="H103" s="194"/>
      <c r="I103" s="194"/>
      <c r="J103" s="194"/>
    </row>
    <row r="104" spans="1:10" ht="15.75">
      <c r="A104" s="253"/>
      <c r="B104" s="250"/>
      <c r="C104" s="241"/>
      <c r="D104" s="251"/>
      <c r="E104" s="193"/>
      <c r="F104" s="243"/>
      <c r="G104" s="194"/>
      <c r="H104" s="194"/>
      <c r="I104" s="194"/>
      <c r="J104" s="194"/>
    </row>
    <row r="105" spans="1:10" ht="15.75">
      <c r="A105" s="195"/>
      <c r="B105" s="250"/>
      <c r="C105" s="241"/>
      <c r="D105" s="251"/>
      <c r="E105" s="193"/>
      <c r="F105" s="243"/>
      <c r="G105" s="194"/>
      <c r="H105" s="194"/>
      <c r="I105" s="194"/>
      <c r="J105" s="194"/>
    </row>
    <row r="106" spans="1:10" ht="15.75">
      <c r="A106" s="195"/>
      <c r="B106" s="250"/>
      <c r="C106" s="241"/>
      <c r="D106" s="251"/>
      <c r="E106" s="193"/>
      <c r="F106" s="243"/>
      <c r="G106" s="194"/>
      <c r="H106" s="194"/>
      <c r="I106" s="194"/>
      <c r="J106" s="194"/>
    </row>
    <row r="107" spans="1:10" ht="16.5">
      <c r="A107" s="255"/>
      <c r="B107" s="250"/>
      <c r="C107" s="241"/>
      <c r="D107" s="251"/>
      <c r="E107" s="193"/>
      <c r="F107" s="243"/>
      <c r="G107" s="194"/>
      <c r="H107" s="194"/>
      <c r="I107" s="194"/>
      <c r="J107" s="194"/>
    </row>
    <row r="108" spans="1:10" ht="15.75">
      <c r="A108" s="195"/>
      <c r="B108" s="250"/>
      <c r="C108" s="241"/>
      <c r="D108" s="251"/>
      <c r="E108" s="193"/>
      <c r="F108" s="243"/>
      <c r="G108" s="194"/>
      <c r="H108" s="194"/>
      <c r="I108" s="194"/>
      <c r="J108" s="194"/>
    </row>
    <row r="109" spans="1:10" ht="15.75">
      <c r="A109" s="195"/>
      <c r="B109" s="250"/>
      <c r="C109" s="241"/>
      <c r="D109" s="251"/>
      <c r="E109" s="193"/>
      <c r="F109" s="243"/>
      <c r="G109" s="194"/>
      <c r="H109" s="194"/>
      <c r="I109" s="194"/>
      <c r="J109" s="194"/>
    </row>
    <row r="110" spans="1:10" ht="15.75">
      <c r="A110" s="195"/>
      <c r="B110" s="250"/>
      <c r="C110" s="241"/>
      <c r="D110" s="251"/>
      <c r="E110" s="193"/>
      <c r="F110" s="243"/>
      <c r="G110" s="194"/>
      <c r="H110" s="194"/>
      <c r="I110" s="194"/>
      <c r="J110" s="194"/>
    </row>
    <row r="111" spans="1:10" ht="15.75">
      <c r="A111" s="195"/>
      <c r="B111" s="250"/>
      <c r="C111" s="241"/>
      <c r="D111" s="251"/>
      <c r="E111" s="193"/>
      <c r="F111" s="243"/>
      <c r="G111" s="194"/>
      <c r="H111" s="194"/>
      <c r="I111" s="194"/>
      <c r="J111" s="194"/>
    </row>
    <row r="112" spans="1:10" ht="15.75">
      <c r="A112" s="195"/>
      <c r="B112" s="250"/>
      <c r="C112" s="241"/>
      <c r="D112" s="251"/>
      <c r="E112" s="193"/>
      <c r="F112" s="243"/>
      <c r="G112" s="194"/>
      <c r="H112" s="194"/>
      <c r="I112" s="194"/>
      <c r="J112" s="194"/>
    </row>
    <row r="113" spans="1:10" ht="15.75">
      <c r="A113" s="4"/>
      <c r="B113" s="248"/>
      <c r="C113" s="248"/>
      <c r="D113" s="256"/>
      <c r="E113" s="193"/>
      <c r="F113" s="243"/>
      <c r="G113" s="194"/>
      <c r="H113" s="194"/>
      <c r="I113" s="194"/>
      <c r="J113" s="194"/>
    </row>
    <row r="114" spans="1:10" ht="15.75">
      <c r="A114" s="4"/>
      <c r="B114" s="250"/>
      <c r="C114" s="257"/>
      <c r="D114" s="258"/>
      <c r="E114" s="193"/>
      <c r="F114" s="243"/>
      <c r="G114" s="194"/>
      <c r="H114" s="194"/>
      <c r="I114" s="194"/>
      <c r="J114" s="194"/>
    </row>
    <row r="115" spans="1:10" ht="15.75">
      <c r="A115" s="4"/>
      <c r="B115" s="250"/>
      <c r="C115" s="257"/>
      <c r="D115" s="258"/>
      <c r="E115" s="193"/>
      <c r="F115" s="243"/>
      <c r="G115" s="194"/>
      <c r="H115" s="194"/>
      <c r="I115" s="194"/>
      <c r="J115" s="194"/>
    </row>
    <row r="116" spans="1:10" ht="15.75">
      <c r="A116" s="4"/>
      <c r="B116" s="250"/>
      <c r="C116" s="257"/>
      <c r="D116" s="258"/>
      <c r="E116" s="193"/>
      <c r="F116" s="243"/>
      <c r="G116" s="194"/>
      <c r="H116" s="194"/>
      <c r="I116" s="194"/>
      <c r="J116" s="194"/>
    </row>
    <row r="117" spans="1:10" ht="15.75">
      <c r="A117" s="4"/>
      <c r="B117" s="250"/>
      <c r="C117" s="257"/>
      <c r="D117" s="258"/>
      <c r="E117" s="193"/>
      <c r="F117" s="243"/>
      <c r="G117" s="194"/>
      <c r="H117" s="194"/>
      <c r="I117" s="194"/>
      <c r="J117" s="194"/>
    </row>
    <row r="118" spans="1:10" ht="16.5">
      <c r="A118" s="191"/>
      <c r="B118" s="250"/>
      <c r="C118" s="257"/>
      <c r="D118" s="258"/>
      <c r="E118" s="193"/>
      <c r="F118" s="243"/>
      <c r="G118" s="194"/>
      <c r="H118" s="194"/>
      <c r="I118" s="194"/>
      <c r="J118" s="194"/>
    </row>
    <row r="119" spans="1:10" ht="15.75">
      <c r="A119" s="4"/>
      <c r="B119" s="250"/>
      <c r="C119" s="257"/>
      <c r="D119" s="258"/>
      <c r="E119" s="193"/>
      <c r="F119" s="243"/>
      <c r="G119" s="194"/>
      <c r="H119" s="194"/>
      <c r="I119" s="194"/>
      <c r="J119" s="194"/>
    </row>
    <row r="120" spans="1:10" ht="15.75">
      <c r="A120" s="4"/>
      <c r="B120" s="250"/>
      <c r="C120" s="257"/>
      <c r="D120" s="258"/>
      <c r="E120" s="193"/>
      <c r="F120" s="243"/>
      <c r="G120" s="194"/>
      <c r="H120" s="194"/>
      <c r="I120" s="194"/>
      <c r="J120" s="194"/>
    </row>
    <row r="121" spans="1:10" ht="15.75">
      <c r="A121" s="4"/>
      <c r="B121" s="250"/>
      <c r="C121" s="257"/>
      <c r="D121" s="258"/>
      <c r="E121" s="193"/>
      <c r="F121" s="243"/>
      <c r="G121" s="194"/>
      <c r="H121" s="194"/>
      <c r="I121" s="194"/>
      <c r="J121" s="194"/>
    </row>
    <row r="122" spans="1:10" ht="15.75">
      <c r="A122" s="4"/>
      <c r="B122" s="250"/>
      <c r="C122" s="257"/>
      <c r="D122" s="258"/>
      <c r="E122" s="193"/>
      <c r="F122" s="243"/>
      <c r="G122" s="194"/>
      <c r="H122" s="194"/>
      <c r="I122" s="194"/>
      <c r="J122" s="194"/>
    </row>
    <row r="123" spans="1:10" ht="15.75">
      <c r="A123" s="4"/>
      <c r="B123" s="250"/>
      <c r="C123" s="257"/>
      <c r="D123" s="258"/>
      <c r="E123" s="193"/>
      <c r="F123" s="243"/>
      <c r="G123" s="194"/>
      <c r="H123" s="194"/>
      <c r="I123" s="194"/>
      <c r="J123" s="194"/>
    </row>
    <row r="124" spans="1:10" ht="12.75">
      <c r="A124" s="4"/>
      <c r="B124" s="4"/>
      <c r="C124" s="4"/>
      <c r="D124" s="4"/>
      <c r="E124" s="193"/>
      <c r="F124" s="243"/>
      <c r="G124" s="194"/>
      <c r="H124" s="194"/>
      <c r="I124" s="194"/>
      <c r="J124" s="194"/>
    </row>
    <row r="125" spans="1:10" ht="12.75">
      <c r="A125" s="4"/>
      <c r="B125" s="4"/>
      <c r="C125" s="4"/>
      <c r="D125" s="4"/>
      <c r="E125" s="193"/>
      <c r="F125" s="243"/>
      <c r="G125" s="194"/>
      <c r="H125" s="194"/>
      <c r="I125" s="194"/>
      <c r="J125" s="194"/>
    </row>
    <row r="126" spans="1:10" ht="12.75">
      <c r="A126" s="4"/>
      <c r="B126" s="4"/>
      <c r="C126" s="4"/>
      <c r="D126" s="4"/>
      <c r="E126" s="193"/>
      <c r="F126" s="243"/>
      <c r="G126" s="194"/>
      <c r="H126" s="194"/>
      <c r="I126" s="194"/>
      <c r="J126" s="194"/>
    </row>
    <row r="127" spans="1:10" ht="12.75">
      <c r="A127" s="4"/>
      <c r="B127" s="4"/>
      <c r="C127" s="4"/>
      <c r="D127" s="4"/>
      <c r="E127" s="193"/>
      <c r="F127" s="243"/>
      <c r="G127" s="194"/>
      <c r="H127" s="194"/>
      <c r="I127" s="194"/>
      <c r="J127" s="194"/>
    </row>
    <row r="128" spans="1:10" ht="12.75">
      <c r="A128" s="4"/>
      <c r="B128" s="4"/>
      <c r="C128" s="4"/>
      <c r="D128" s="4"/>
      <c r="E128" s="193"/>
      <c r="F128" s="243"/>
      <c r="G128" s="194"/>
      <c r="H128" s="194"/>
      <c r="I128" s="194"/>
      <c r="J128" s="194"/>
    </row>
    <row r="129" spans="1:10" ht="12.75">
      <c r="A129" s="4"/>
      <c r="B129" s="4"/>
      <c r="C129" s="4"/>
      <c r="D129" s="4"/>
      <c r="E129" s="193"/>
      <c r="F129" s="243"/>
      <c r="G129" s="194"/>
      <c r="H129" s="194"/>
      <c r="I129" s="194"/>
      <c r="J129" s="194"/>
    </row>
    <row r="130" spans="1:10" ht="12.75">
      <c r="A130" s="4"/>
      <c r="B130" s="4"/>
      <c r="C130" s="4"/>
      <c r="D130" s="4"/>
      <c r="E130" s="193"/>
      <c r="F130" s="243"/>
      <c r="G130" s="194"/>
      <c r="H130" s="194"/>
      <c r="I130" s="194"/>
      <c r="J130" s="194"/>
    </row>
    <row r="131" spans="1:10" ht="15">
      <c r="A131" s="190"/>
      <c r="B131" s="4"/>
      <c r="C131" s="191"/>
      <c r="D131" s="192"/>
      <c r="E131" s="193"/>
      <c r="F131" s="243"/>
      <c r="G131" s="194"/>
      <c r="H131" s="194"/>
      <c r="I131" s="194"/>
      <c r="J131" s="194"/>
    </row>
    <row r="132" spans="1:10" ht="15">
      <c r="A132" s="190"/>
      <c r="B132" s="4"/>
      <c r="C132" s="191"/>
      <c r="D132" s="196"/>
      <c r="E132" s="238"/>
      <c r="F132" s="243"/>
      <c r="G132" s="194"/>
      <c r="H132" s="194"/>
      <c r="I132" s="194"/>
      <c r="J132" s="194"/>
    </row>
    <row r="133" spans="1:10" ht="13.5">
      <c r="A133" s="190"/>
      <c r="B133" s="4"/>
      <c r="C133" s="190"/>
      <c r="D133" s="190"/>
      <c r="E133" s="189"/>
      <c r="F133" s="228"/>
      <c r="G133" s="194"/>
      <c r="H133" s="194"/>
      <c r="I133" s="194"/>
      <c r="J133" s="194"/>
    </row>
    <row r="134" spans="1:10" ht="15">
      <c r="A134" s="236"/>
      <c r="B134" s="259"/>
      <c r="C134" s="236"/>
      <c r="D134" s="236"/>
      <c r="E134" s="189"/>
      <c r="F134" s="228"/>
      <c r="G134" s="194"/>
      <c r="H134" s="194"/>
      <c r="I134" s="194"/>
      <c r="J134" s="194"/>
    </row>
    <row r="135" spans="1:10" ht="13.5">
      <c r="A135" s="200"/>
      <c r="B135" s="4"/>
      <c r="C135" s="4"/>
      <c r="D135" s="200"/>
      <c r="E135" s="225"/>
      <c r="F135" s="243"/>
      <c r="G135" s="194"/>
      <c r="H135" s="194"/>
      <c r="I135" s="194"/>
      <c r="J135" s="194"/>
    </row>
    <row r="136" spans="1:10" ht="16.5">
      <c r="A136" s="207"/>
      <c r="B136" s="4"/>
      <c r="C136" s="202"/>
      <c r="D136" s="203"/>
      <c r="E136" s="193"/>
      <c r="F136" s="243"/>
      <c r="G136" s="194"/>
      <c r="H136" s="194"/>
      <c r="I136" s="194"/>
      <c r="J136" s="194"/>
    </row>
    <row r="137" spans="1:10" ht="15.75">
      <c r="A137" s="207"/>
      <c r="B137" s="250"/>
      <c r="C137" s="257"/>
      <c r="D137" s="258"/>
      <c r="E137" s="193"/>
      <c r="F137" s="243"/>
      <c r="G137" s="194"/>
      <c r="H137" s="194"/>
      <c r="I137" s="194"/>
      <c r="J137" s="194"/>
    </row>
    <row r="138" spans="1:10" ht="15.75">
      <c r="A138" s="207"/>
      <c r="B138" s="250"/>
      <c r="C138" s="257"/>
      <c r="D138" s="258"/>
      <c r="E138" s="193"/>
      <c r="F138" s="243"/>
      <c r="G138" s="194"/>
      <c r="H138" s="194"/>
      <c r="I138" s="194"/>
      <c r="J138" s="194"/>
    </row>
    <row r="139" spans="1:10" ht="15.75">
      <c r="A139" s="4"/>
      <c r="B139" s="250"/>
      <c r="C139" s="257"/>
      <c r="D139" s="258"/>
      <c r="E139" s="193"/>
      <c r="F139" s="243"/>
      <c r="G139" s="194"/>
      <c r="H139" s="194"/>
      <c r="I139" s="194"/>
      <c r="J139" s="194"/>
    </row>
    <row r="140" spans="1:10" ht="15.75">
      <c r="A140" s="207"/>
      <c r="B140" s="250"/>
      <c r="C140" s="257"/>
      <c r="D140" s="258"/>
      <c r="E140" s="193"/>
      <c r="F140" s="243"/>
      <c r="G140" s="194"/>
      <c r="H140" s="194"/>
      <c r="I140" s="194"/>
      <c r="J140" s="194"/>
    </row>
    <row r="141" spans="1:10" ht="16.5">
      <c r="A141" s="204"/>
      <c r="B141" s="250"/>
      <c r="C141" s="257"/>
      <c r="D141" s="258"/>
      <c r="E141" s="193"/>
      <c r="F141" s="243"/>
      <c r="G141" s="194"/>
      <c r="H141" s="194"/>
      <c r="I141" s="194"/>
      <c r="J141" s="194"/>
    </row>
    <row r="142" spans="1:10" ht="15.75">
      <c r="A142" s="207"/>
      <c r="B142" s="250"/>
      <c r="C142" s="257"/>
      <c r="D142" s="258"/>
      <c r="E142" s="193"/>
      <c r="F142" s="243"/>
      <c r="G142" s="194"/>
      <c r="H142" s="194"/>
      <c r="I142" s="194"/>
      <c r="J142" s="194"/>
    </row>
    <row r="143" spans="1:10" ht="15.75">
      <c r="A143" s="207"/>
      <c r="B143" s="250"/>
      <c r="C143" s="257"/>
      <c r="D143" s="258"/>
      <c r="E143" s="193"/>
      <c r="F143" s="243"/>
      <c r="G143" s="194"/>
      <c r="H143" s="194"/>
      <c r="I143" s="194"/>
      <c r="J143" s="194"/>
    </row>
    <row r="144" spans="1:10" ht="16.5">
      <c r="A144" s="247"/>
      <c r="B144" s="250"/>
      <c r="C144" s="257"/>
      <c r="D144" s="258"/>
      <c r="E144" s="193"/>
      <c r="F144" s="243"/>
      <c r="G144" s="194"/>
      <c r="H144" s="194"/>
      <c r="I144" s="194"/>
      <c r="J144" s="194"/>
    </row>
    <row r="145" spans="1:10" ht="15.75">
      <c r="A145" s="4"/>
      <c r="B145" s="250"/>
      <c r="C145" s="257"/>
      <c r="D145" s="258"/>
      <c r="E145" s="193"/>
      <c r="F145" s="243"/>
      <c r="G145" s="194"/>
      <c r="H145" s="194"/>
      <c r="I145" s="194"/>
      <c r="J145" s="194"/>
    </row>
    <row r="146" spans="1:10" ht="16.5">
      <c r="A146" s="204"/>
      <c r="B146" s="250"/>
      <c r="C146" s="257"/>
      <c r="D146" s="258"/>
      <c r="E146" s="193"/>
      <c r="F146" s="243"/>
      <c r="G146" s="194"/>
      <c r="H146" s="194"/>
      <c r="I146" s="194"/>
      <c r="J146" s="194"/>
    </row>
    <row r="147" spans="1:10" ht="16.5">
      <c r="A147" s="204"/>
      <c r="B147" s="250"/>
      <c r="C147" s="260"/>
      <c r="D147" s="242"/>
      <c r="E147" s="193"/>
      <c r="F147" s="243"/>
      <c r="G147" s="194"/>
      <c r="H147" s="194"/>
      <c r="I147" s="194"/>
      <c r="J147" s="194"/>
    </row>
    <row r="148" spans="1:10" ht="16.5">
      <c r="A148" s="204"/>
      <c r="B148" s="250"/>
      <c r="C148" s="257"/>
      <c r="D148" s="258"/>
      <c r="E148" s="193"/>
      <c r="F148" s="243"/>
      <c r="G148" s="194"/>
      <c r="H148" s="194"/>
      <c r="I148" s="194"/>
      <c r="J148" s="194"/>
    </row>
    <row r="149" spans="1:10" ht="15.75">
      <c r="A149" s="4"/>
      <c r="B149" s="250"/>
      <c r="C149" s="257"/>
      <c r="D149" s="258"/>
      <c r="E149" s="193"/>
      <c r="F149" s="243"/>
      <c r="G149" s="194"/>
      <c r="H149" s="194"/>
      <c r="I149" s="194"/>
      <c r="J149" s="194"/>
    </row>
    <row r="150" spans="1:10" ht="15.75">
      <c r="A150" s="252"/>
      <c r="B150" s="250"/>
      <c r="C150" s="257"/>
      <c r="D150" s="258"/>
      <c r="E150" s="193"/>
      <c r="F150" s="243"/>
      <c r="G150" s="194"/>
      <c r="H150" s="194"/>
      <c r="I150" s="194"/>
      <c r="J150" s="194"/>
    </row>
    <row r="151" spans="1:10" ht="15.75">
      <c r="A151" s="253"/>
      <c r="B151" s="250"/>
      <c r="C151" s="257"/>
      <c r="D151" s="258"/>
      <c r="E151" s="193"/>
      <c r="F151" s="243"/>
      <c r="G151" s="194"/>
      <c r="H151" s="194"/>
      <c r="I151" s="194"/>
      <c r="J151" s="194"/>
    </row>
    <row r="152" spans="1:10" ht="16.5">
      <c r="A152" s="255"/>
      <c r="B152" s="250"/>
      <c r="C152" s="257"/>
      <c r="D152" s="258"/>
      <c r="E152" s="193"/>
      <c r="F152" s="243"/>
      <c r="G152" s="194"/>
      <c r="H152" s="194"/>
      <c r="I152" s="194"/>
      <c r="J152" s="194"/>
    </row>
    <row r="153" spans="1:10" ht="16.5">
      <c r="A153" s="204"/>
      <c r="B153" s="250"/>
      <c r="C153" s="257"/>
      <c r="D153" s="258"/>
      <c r="E153" s="193"/>
      <c r="F153" s="243"/>
      <c r="G153" s="194"/>
      <c r="H153" s="194"/>
      <c r="I153" s="194"/>
      <c r="J153" s="194"/>
    </row>
    <row r="154" spans="1:10" ht="15.75">
      <c r="A154" s="253"/>
      <c r="B154" s="250"/>
      <c r="C154" s="257"/>
      <c r="D154" s="258"/>
      <c r="E154" s="193"/>
      <c r="F154" s="243"/>
      <c r="G154" s="194"/>
      <c r="H154" s="194"/>
      <c r="I154" s="194"/>
      <c r="J154" s="194"/>
    </row>
    <row r="155" spans="1:10" ht="15.75">
      <c r="A155" s="253"/>
      <c r="B155" s="250"/>
      <c r="C155" s="257"/>
      <c r="D155" s="258"/>
      <c r="E155" s="193"/>
      <c r="F155" s="243"/>
      <c r="G155" s="194"/>
      <c r="H155" s="194"/>
      <c r="I155" s="194"/>
      <c r="J155" s="194"/>
    </row>
    <row r="156" spans="1:10" ht="15.75">
      <c r="A156" s="253"/>
      <c r="B156" s="250"/>
      <c r="C156" s="257"/>
      <c r="D156" s="258"/>
      <c r="E156" s="193"/>
      <c r="F156" s="243"/>
      <c r="G156" s="194"/>
      <c r="H156" s="194"/>
      <c r="I156" s="194"/>
      <c r="J156" s="194"/>
    </row>
    <row r="157" spans="1:10" ht="15.75">
      <c r="A157" s="253"/>
      <c r="B157" s="250"/>
      <c r="C157" s="257"/>
      <c r="D157" s="258"/>
      <c r="E157" s="193"/>
      <c r="F157" s="243"/>
      <c r="G157" s="194"/>
      <c r="H157" s="194"/>
      <c r="I157" s="194"/>
      <c r="J157" s="194"/>
    </row>
    <row r="158" spans="1:10" ht="15.75">
      <c r="A158" s="253"/>
      <c r="B158" s="245"/>
      <c r="C158" s="241"/>
      <c r="D158" s="251"/>
      <c r="E158" s="193"/>
      <c r="F158" s="243"/>
      <c r="G158" s="194"/>
      <c r="H158" s="194"/>
      <c r="I158" s="194"/>
      <c r="J158" s="194"/>
    </row>
    <row r="159" spans="1:10" ht="15.75">
      <c r="A159" s="253"/>
      <c r="B159" s="245"/>
      <c r="C159" s="254"/>
      <c r="D159" s="242"/>
      <c r="E159" s="193"/>
      <c r="F159" s="243"/>
      <c r="G159" s="194"/>
      <c r="H159" s="194"/>
      <c r="I159" s="194"/>
      <c r="J159" s="194"/>
    </row>
    <row r="160" spans="1:10" ht="15.75">
      <c r="A160" s="4"/>
      <c r="B160" s="250"/>
      <c r="C160" s="260"/>
      <c r="D160" s="242"/>
      <c r="E160" s="193"/>
      <c r="F160" s="243"/>
      <c r="G160" s="194"/>
      <c r="H160" s="194"/>
      <c r="I160" s="194"/>
      <c r="J160" s="194"/>
    </row>
    <row r="161" spans="1:10" ht="15.75">
      <c r="A161" s="253"/>
      <c r="B161" s="250"/>
      <c r="C161" s="260"/>
      <c r="D161" s="242"/>
      <c r="E161" s="193"/>
      <c r="F161" s="243"/>
      <c r="G161" s="194"/>
      <c r="H161" s="194"/>
      <c r="I161" s="194"/>
      <c r="J161" s="194"/>
    </row>
    <row r="162" spans="1:10" ht="15.75">
      <c r="A162" s="195"/>
      <c r="B162" s="250"/>
      <c r="C162" s="260"/>
      <c r="D162" s="242"/>
      <c r="E162" s="193"/>
      <c r="F162" s="243"/>
      <c r="G162" s="194"/>
      <c r="H162" s="194"/>
      <c r="I162" s="194"/>
      <c r="J162" s="194"/>
    </row>
    <row r="163" spans="1:10" ht="15.75">
      <c r="A163" s="195"/>
      <c r="B163" s="250"/>
      <c r="C163" s="260"/>
      <c r="D163" s="242"/>
      <c r="E163" s="193"/>
      <c r="F163" s="243"/>
      <c r="G163" s="194"/>
      <c r="H163" s="194"/>
      <c r="I163" s="194"/>
      <c r="J163" s="194"/>
    </row>
    <row r="164" spans="1:10" ht="16.5">
      <c r="A164" s="255"/>
      <c r="B164" s="250"/>
      <c r="C164" s="260"/>
      <c r="D164" s="242"/>
      <c r="E164" s="193"/>
      <c r="F164" s="243"/>
      <c r="G164" s="194"/>
      <c r="H164" s="194"/>
      <c r="I164" s="194"/>
      <c r="J164" s="194"/>
    </row>
    <row r="165" spans="1:10" ht="15.75">
      <c r="A165" s="195"/>
      <c r="B165" s="250"/>
      <c r="C165" s="260"/>
      <c r="D165" s="242"/>
      <c r="E165" s="193"/>
      <c r="F165" s="243"/>
      <c r="G165" s="194"/>
      <c r="H165" s="194"/>
      <c r="I165" s="194"/>
      <c r="J165" s="194"/>
    </row>
    <row r="166" spans="1:10" ht="15.75">
      <c r="A166" s="195"/>
      <c r="B166" s="250"/>
      <c r="C166" s="260"/>
      <c r="D166" s="242"/>
      <c r="E166" s="193"/>
      <c r="F166" s="243"/>
      <c r="G166" s="194"/>
      <c r="H166" s="194"/>
      <c r="I166" s="194"/>
      <c r="J166" s="194"/>
    </row>
    <row r="167" spans="1:10" ht="15.75">
      <c r="A167" s="195"/>
      <c r="B167" s="250"/>
      <c r="C167" s="260"/>
      <c r="D167" s="242"/>
      <c r="E167" s="193"/>
      <c r="F167" s="243"/>
      <c r="G167" s="194"/>
      <c r="H167" s="194"/>
      <c r="I167" s="194"/>
      <c r="J167" s="194"/>
    </row>
    <row r="168" spans="1:10" ht="15.75">
      <c r="A168" s="195"/>
      <c r="B168" s="250"/>
      <c r="C168" s="260"/>
      <c r="D168" s="242"/>
      <c r="E168" s="193"/>
      <c r="F168" s="243"/>
      <c r="G168" s="194"/>
      <c r="H168" s="194"/>
      <c r="I168" s="194"/>
      <c r="J168" s="194"/>
    </row>
    <row r="169" spans="1:10" ht="15.75">
      <c r="A169" s="195"/>
      <c r="B169" s="250"/>
      <c r="C169" s="260"/>
      <c r="D169" s="242"/>
      <c r="E169" s="193"/>
      <c r="F169" s="243"/>
      <c r="G169" s="194"/>
      <c r="H169" s="194"/>
      <c r="I169" s="194"/>
      <c r="J169" s="194"/>
    </row>
    <row r="170" spans="1:10" ht="15.75">
      <c r="A170" s="4"/>
      <c r="B170" s="245"/>
      <c r="C170" s="248"/>
      <c r="D170" s="256"/>
      <c r="E170" s="193"/>
      <c r="F170" s="243"/>
      <c r="G170" s="194"/>
      <c r="H170" s="194"/>
      <c r="I170" s="194"/>
      <c r="J170" s="194"/>
    </row>
    <row r="171" spans="1:10" ht="16.5">
      <c r="A171" s="191"/>
      <c r="B171" s="250"/>
      <c r="C171" s="257"/>
      <c r="D171" s="258"/>
      <c r="E171" s="193"/>
      <c r="F171" s="243"/>
      <c r="G171" s="194"/>
      <c r="H171" s="194"/>
      <c r="I171" s="194"/>
      <c r="J171" s="194"/>
    </row>
    <row r="172" spans="1:10" ht="16.5">
      <c r="A172" s="191"/>
      <c r="B172" s="250"/>
      <c r="C172" s="257"/>
      <c r="D172" s="258"/>
      <c r="E172" s="193"/>
      <c r="F172" s="243"/>
      <c r="G172" s="194"/>
      <c r="H172" s="194"/>
      <c r="I172" s="194"/>
      <c r="J172" s="194"/>
    </row>
    <row r="173" spans="1:10" ht="15.75">
      <c r="A173" s="4"/>
      <c r="B173" s="245"/>
      <c r="C173" s="248"/>
      <c r="D173" s="256"/>
      <c r="E173" s="193"/>
      <c r="F173" s="243"/>
      <c r="G173" s="194"/>
      <c r="H173" s="194"/>
      <c r="I173" s="194"/>
      <c r="J173" s="194"/>
    </row>
    <row r="174" spans="1:10" ht="15.75">
      <c r="A174" s="4"/>
      <c r="B174" s="250"/>
      <c r="C174" s="257"/>
      <c r="D174" s="258"/>
      <c r="E174" s="193"/>
      <c r="F174" s="243"/>
      <c r="G174" s="194"/>
      <c r="H174" s="194"/>
      <c r="I174" s="194"/>
      <c r="J174" s="194"/>
    </row>
    <row r="175" spans="1:10" ht="15.75">
      <c r="A175" s="4"/>
      <c r="B175" s="250"/>
      <c r="C175" s="257"/>
      <c r="D175" s="258"/>
      <c r="E175" s="193"/>
      <c r="F175" s="243"/>
      <c r="G175" s="194"/>
      <c r="H175" s="194"/>
      <c r="I175" s="194"/>
      <c r="J175" s="194"/>
    </row>
    <row r="176" spans="1:10" ht="16.5">
      <c r="A176" s="191"/>
      <c r="B176" s="250"/>
      <c r="C176" s="257"/>
      <c r="D176" s="258"/>
      <c r="E176" s="193"/>
      <c r="F176" s="243"/>
      <c r="G176" s="194"/>
      <c r="H176" s="194"/>
      <c r="I176" s="194"/>
      <c r="J176" s="194"/>
    </row>
    <row r="177" spans="1:10" ht="15.75">
      <c r="A177" s="4"/>
      <c r="B177" s="250"/>
      <c r="C177" s="257"/>
      <c r="D177" s="258"/>
      <c r="E177" s="193"/>
      <c r="F177" s="243"/>
      <c r="G177" s="194"/>
      <c r="H177" s="194"/>
      <c r="I177" s="194"/>
      <c r="J177" s="194"/>
    </row>
    <row r="178" spans="1:10" ht="15.75">
      <c r="A178" s="4"/>
      <c r="B178" s="250"/>
      <c r="C178" s="257"/>
      <c r="D178" s="258"/>
      <c r="E178" s="193"/>
      <c r="F178" s="243"/>
      <c r="G178" s="194"/>
      <c r="H178" s="194"/>
      <c r="I178" s="194"/>
      <c r="J178" s="194"/>
    </row>
    <row r="179" spans="1:10" ht="12.75">
      <c r="A179" s="4"/>
      <c r="B179" s="4"/>
      <c r="C179" s="4"/>
      <c r="D179" s="4"/>
      <c r="E179" s="193"/>
      <c r="F179" s="243"/>
      <c r="G179" s="194"/>
      <c r="H179" s="194"/>
      <c r="I179" s="194"/>
      <c r="J179" s="194"/>
    </row>
    <row r="180" spans="1:10" ht="12.75">
      <c r="A180" s="4"/>
      <c r="B180" s="4"/>
      <c r="C180" s="4"/>
      <c r="D180" s="4"/>
      <c r="E180" s="193"/>
      <c r="F180" s="243"/>
      <c r="G180" s="194"/>
      <c r="H180" s="194"/>
      <c r="I180" s="194"/>
      <c r="J180" s="194"/>
    </row>
    <row r="181" spans="1:10" ht="12.75">
      <c r="A181" s="4"/>
      <c r="B181" s="4"/>
      <c r="C181" s="4"/>
      <c r="D181" s="4"/>
      <c r="E181" s="193"/>
      <c r="F181" s="243"/>
      <c r="G181" s="194"/>
      <c r="H181" s="194"/>
      <c r="I181" s="194"/>
      <c r="J181" s="194"/>
    </row>
    <row r="182" spans="1:10" ht="12.75">
      <c r="A182" s="4"/>
      <c r="B182" s="4"/>
      <c r="C182" s="4"/>
      <c r="D182" s="4"/>
      <c r="E182" s="193"/>
      <c r="F182" s="243"/>
      <c r="G182" s="194"/>
      <c r="H182" s="194"/>
      <c r="I182" s="194"/>
      <c r="J182" s="194"/>
    </row>
    <row r="183" spans="1:10" ht="12.75">
      <c r="A183" s="4"/>
      <c r="B183" s="4"/>
      <c r="C183" s="4"/>
      <c r="D183" s="4"/>
      <c r="E183" s="193"/>
      <c r="F183" s="243"/>
      <c r="G183" s="194"/>
      <c r="H183" s="194"/>
      <c r="I183" s="194"/>
      <c r="J183" s="194"/>
    </row>
    <row r="184" spans="1:10" ht="12.75">
      <c r="A184" s="4"/>
      <c r="B184" s="4"/>
      <c r="C184" s="4"/>
      <c r="D184" s="4"/>
      <c r="E184" s="193"/>
      <c r="F184" s="243"/>
      <c r="G184" s="194"/>
      <c r="H184" s="194"/>
      <c r="I184" s="194"/>
      <c r="J184" s="194"/>
    </row>
    <row r="185" spans="1:10" ht="12.75">
      <c r="A185" s="4"/>
      <c r="B185" s="4"/>
      <c r="C185" s="4"/>
      <c r="D185" s="4"/>
      <c r="E185" s="193"/>
      <c r="F185" s="243"/>
      <c r="G185" s="194"/>
      <c r="H185" s="194"/>
      <c r="I185" s="194"/>
      <c r="J185" s="194"/>
    </row>
    <row r="186" spans="1:10" ht="12.75">
      <c r="A186" s="4"/>
      <c r="B186" s="4"/>
      <c r="C186" s="4"/>
      <c r="D186" s="4"/>
      <c r="E186" s="193"/>
      <c r="F186" s="243"/>
      <c r="G186" s="194"/>
      <c r="H186" s="194"/>
      <c r="I186" s="194"/>
      <c r="J186" s="194"/>
    </row>
    <row r="187" spans="1:10" ht="12.75">
      <c r="A187" s="4"/>
      <c r="B187" s="4"/>
      <c r="C187" s="4"/>
      <c r="D187" s="4"/>
      <c r="E187" s="193"/>
      <c r="F187" s="243"/>
      <c r="G187" s="194"/>
      <c r="H187" s="194"/>
      <c r="I187" s="194"/>
      <c r="J187" s="194"/>
    </row>
    <row r="188" spans="1:10" ht="12.75">
      <c r="A188" s="4"/>
      <c r="B188" s="4"/>
      <c r="C188" s="4"/>
      <c r="D188" s="4"/>
      <c r="E188" s="193"/>
      <c r="F188" s="243"/>
      <c r="G188" s="194"/>
      <c r="H188" s="194"/>
      <c r="I188" s="194"/>
      <c r="J188" s="194"/>
    </row>
    <row r="189" spans="1:10" ht="12.75">
      <c r="A189" s="4"/>
      <c r="B189" s="4"/>
      <c r="C189" s="4"/>
      <c r="D189" s="4"/>
      <c r="E189" s="193"/>
      <c r="F189" s="243"/>
      <c r="G189" s="194"/>
      <c r="H189" s="194"/>
      <c r="I189" s="194"/>
      <c r="J189" s="194"/>
    </row>
    <row r="190" spans="1:10" ht="12.75">
      <c r="A190" s="4"/>
      <c r="B190" s="4"/>
      <c r="C190" s="4"/>
      <c r="D190" s="4"/>
      <c r="E190" s="193"/>
      <c r="F190" s="243"/>
      <c r="G190" s="194"/>
      <c r="H190" s="194"/>
      <c r="I190" s="194"/>
      <c r="J190" s="194"/>
    </row>
    <row r="191" spans="5:10" ht="12.75">
      <c r="E191" s="193"/>
      <c r="F191" s="243"/>
      <c r="G191" s="194"/>
      <c r="H191" s="194"/>
      <c r="I191" s="194"/>
      <c r="J191" s="194"/>
    </row>
    <row r="192" spans="5:10" ht="12.75">
      <c r="E192" s="193"/>
      <c r="F192" s="243"/>
      <c r="G192" s="194"/>
      <c r="H192" s="194"/>
      <c r="I192" s="194"/>
      <c r="J192" s="194"/>
    </row>
    <row r="193" spans="5:10" ht="12.75">
      <c r="E193" s="193"/>
      <c r="F193" s="243"/>
      <c r="G193" s="194"/>
      <c r="H193" s="194"/>
      <c r="I193" s="194"/>
      <c r="J193" s="194"/>
    </row>
    <row r="194" spans="5:10" ht="12.75">
      <c r="E194" s="193"/>
      <c r="F194" s="243"/>
      <c r="G194" s="194"/>
      <c r="H194" s="194"/>
      <c r="I194" s="194"/>
      <c r="J194" s="194"/>
    </row>
    <row r="195" spans="5:10" ht="12.75">
      <c r="E195" s="193"/>
      <c r="F195" s="243"/>
      <c r="G195" s="194"/>
      <c r="H195" s="194"/>
      <c r="I195" s="194"/>
      <c r="J195" s="194"/>
    </row>
    <row r="196" spans="5:10" ht="12.75">
      <c r="E196" s="193"/>
      <c r="F196" s="243"/>
      <c r="G196" s="194"/>
      <c r="H196" s="194"/>
      <c r="I196" s="194"/>
      <c r="J196" s="194"/>
    </row>
    <row r="197" spans="5:10" ht="12.75">
      <c r="E197" s="193"/>
      <c r="F197" s="243"/>
      <c r="G197" s="194"/>
      <c r="H197" s="194"/>
      <c r="I197" s="194"/>
      <c r="J197" s="194"/>
    </row>
    <row r="198" spans="5:10" ht="12.75">
      <c r="E198" s="193"/>
      <c r="F198" s="243"/>
      <c r="G198" s="194"/>
      <c r="H198" s="194"/>
      <c r="I198" s="194"/>
      <c r="J198" s="194"/>
    </row>
    <row r="199" spans="5:10" ht="12.75">
      <c r="E199" s="193"/>
      <c r="F199" s="243"/>
      <c r="G199" s="194"/>
      <c r="H199" s="194"/>
      <c r="I199" s="194"/>
      <c r="J199" s="194"/>
    </row>
    <row r="200" spans="5:10" ht="12.75">
      <c r="E200" s="193"/>
      <c r="F200" s="243"/>
      <c r="G200" s="194"/>
      <c r="H200" s="194"/>
      <c r="I200" s="194"/>
      <c r="J200" s="194"/>
    </row>
    <row r="201" spans="5:10" ht="12.75">
      <c r="E201" s="193"/>
      <c r="F201" s="243"/>
      <c r="G201" s="194"/>
      <c r="H201" s="194"/>
      <c r="I201" s="194"/>
      <c r="J201" s="194"/>
    </row>
    <row r="202" spans="5:10" ht="12.75">
      <c r="E202" s="193"/>
      <c r="F202" s="243"/>
      <c r="G202" s="194"/>
      <c r="H202" s="194"/>
      <c r="I202" s="194"/>
      <c r="J202" s="194"/>
    </row>
    <row r="203" spans="5:10" ht="12.75">
      <c r="E203" s="193"/>
      <c r="F203" s="243"/>
      <c r="G203" s="194"/>
      <c r="H203" s="194"/>
      <c r="I203" s="194"/>
      <c r="J203" s="194"/>
    </row>
    <row r="204" spans="5:10" ht="12.75">
      <c r="E204" s="193"/>
      <c r="F204" s="243"/>
      <c r="G204" s="194"/>
      <c r="H204" s="194"/>
      <c r="I204" s="194"/>
      <c r="J204" s="194"/>
    </row>
    <row r="205" spans="5:10" ht="12.75">
      <c r="E205" s="193"/>
      <c r="F205" s="243"/>
      <c r="G205" s="194"/>
      <c r="H205" s="194"/>
      <c r="I205" s="194"/>
      <c r="J205" s="194"/>
    </row>
    <row r="206" spans="5:10" ht="12.75">
      <c r="E206" s="193"/>
      <c r="F206" s="243"/>
      <c r="G206" s="194"/>
      <c r="H206" s="194"/>
      <c r="I206" s="194"/>
      <c r="J206" s="194"/>
    </row>
    <row r="207" spans="5:10" ht="12.75">
      <c r="E207" s="193"/>
      <c r="F207" s="243"/>
      <c r="G207" s="194"/>
      <c r="H207" s="194"/>
      <c r="I207" s="194"/>
      <c r="J207" s="194"/>
    </row>
    <row r="208" spans="5:10" ht="12.75">
      <c r="E208" s="193"/>
      <c r="F208" s="243"/>
      <c r="G208" s="194"/>
      <c r="H208" s="194"/>
      <c r="I208" s="194"/>
      <c r="J208" s="194"/>
    </row>
    <row r="209" spans="5:10" ht="12.75">
      <c r="E209" s="193"/>
      <c r="F209" s="243"/>
      <c r="G209" s="194"/>
      <c r="H209" s="194"/>
      <c r="I209" s="194"/>
      <c r="J209" s="194"/>
    </row>
    <row r="210" spans="5:10" ht="12.75">
      <c r="E210" s="193"/>
      <c r="F210" s="243"/>
      <c r="G210" s="194"/>
      <c r="H210" s="194"/>
      <c r="I210" s="194"/>
      <c r="J210" s="194"/>
    </row>
    <row r="211" spans="5:10" ht="12.75">
      <c r="E211" s="193"/>
      <c r="F211" s="243"/>
      <c r="G211" s="194"/>
      <c r="H211" s="194"/>
      <c r="I211" s="194"/>
      <c r="J211" s="194"/>
    </row>
    <row r="212" spans="5:10" ht="12.75">
      <c r="E212" s="193"/>
      <c r="F212" s="243"/>
      <c r="G212" s="194"/>
      <c r="H212" s="194"/>
      <c r="I212" s="194"/>
      <c r="J212" s="194"/>
    </row>
    <row r="213" spans="5:10" ht="12.75">
      <c r="E213" s="193"/>
      <c r="F213" s="243"/>
      <c r="G213" s="194"/>
      <c r="H213" s="194"/>
      <c r="I213" s="194"/>
      <c r="J213" s="194"/>
    </row>
    <row r="214" spans="5:10" ht="12.75">
      <c r="E214" s="193"/>
      <c r="F214" s="243"/>
      <c r="G214" s="194"/>
      <c r="H214" s="194"/>
      <c r="I214" s="194"/>
      <c r="J214" s="194"/>
    </row>
    <row r="215" spans="5:10" ht="12.75">
      <c r="E215" s="193"/>
      <c r="F215" s="243"/>
      <c r="G215" s="194"/>
      <c r="H215" s="194"/>
      <c r="I215" s="194"/>
      <c r="J215" s="194"/>
    </row>
    <row r="216" spans="5:10" ht="12.75">
      <c r="E216" s="193"/>
      <c r="F216" s="243"/>
      <c r="G216" s="194"/>
      <c r="H216" s="194"/>
      <c r="I216" s="194"/>
      <c r="J216" s="194"/>
    </row>
    <row r="217" spans="5:10" ht="12.75">
      <c r="E217" s="193"/>
      <c r="F217" s="243"/>
      <c r="G217" s="194"/>
      <c r="H217" s="194"/>
      <c r="I217" s="194"/>
      <c r="J217" s="194"/>
    </row>
    <row r="218" spans="5:10" ht="12.75">
      <c r="E218" s="193"/>
      <c r="F218" s="243"/>
      <c r="G218" s="194"/>
      <c r="H218" s="194"/>
      <c r="I218" s="194"/>
      <c r="J218" s="194"/>
    </row>
    <row r="219" spans="5:10" ht="12.75">
      <c r="E219" s="193"/>
      <c r="F219" s="243"/>
      <c r="G219" s="194"/>
      <c r="H219" s="194"/>
      <c r="I219" s="194"/>
      <c r="J219" s="194"/>
    </row>
    <row r="220" spans="5:10" ht="12.75">
      <c r="E220" s="193"/>
      <c r="F220" s="243"/>
      <c r="G220" s="194"/>
      <c r="H220" s="194"/>
      <c r="I220" s="194"/>
      <c r="J220" s="194"/>
    </row>
    <row r="221" spans="5:10" ht="12.75">
      <c r="E221" s="193"/>
      <c r="F221" s="243"/>
      <c r="G221" s="194"/>
      <c r="H221" s="194"/>
      <c r="I221" s="194"/>
      <c r="J221" s="194"/>
    </row>
    <row r="222" spans="5:10" ht="12.75">
      <c r="E222" s="193"/>
      <c r="F222" s="243"/>
      <c r="G222" s="194"/>
      <c r="H222" s="194"/>
      <c r="I222" s="194"/>
      <c r="J222" s="194"/>
    </row>
    <row r="223" spans="5:10" ht="12.75">
      <c r="E223" s="193"/>
      <c r="F223" s="243"/>
      <c r="G223" s="194"/>
      <c r="H223" s="194"/>
      <c r="I223" s="194"/>
      <c r="J223" s="194"/>
    </row>
    <row r="224" ht="12.75">
      <c r="E224" s="193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spans="2:4" ht="16.5">
      <c r="B240" s="253"/>
      <c r="C240" s="202"/>
      <c r="D240" s="203"/>
    </row>
    <row r="241" spans="2:4" ht="16.5">
      <c r="B241" s="195"/>
      <c r="C241" s="202"/>
      <c r="D241" s="203"/>
    </row>
    <row r="242" spans="2:4" ht="16.5">
      <c r="B242" s="195"/>
      <c r="C242" s="202"/>
      <c r="D242" s="203"/>
    </row>
    <row r="243" spans="2:4" ht="16.5">
      <c r="B243" s="255"/>
      <c r="C243" s="202"/>
      <c r="D243" s="203"/>
    </row>
    <row r="244" spans="2:4" ht="16.5">
      <c r="B244" s="195"/>
      <c r="C244" s="202"/>
      <c r="D244" s="203"/>
    </row>
    <row r="245" spans="2:4" ht="16.5">
      <c r="B245" s="195"/>
      <c r="C245" s="202"/>
      <c r="D245" s="203"/>
    </row>
    <row r="246" spans="2:4" ht="16.5">
      <c r="B246" s="195"/>
      <c r="C246" s="202"/>
      <c r="D246" s="203"/>
    </row>
    <row r="247" spans="2:4" ht="16.5">
      <c r="B247" s="195"/>
      <c r="C247" s="202"/>
      <c r="D247" s="203"/>
    </row>
    <row r="248" spans="2:4" ht="16.5">
      <c r="B248" s="195"/>
      <c r="C248" s="202"/>
      <c r="D248" s="203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Antiqua,Regular"-18-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3"/>
  <sheetViews>
    <sheetView workbookViewId="0" topLeftCell="A16">
      <selection activeCell="J5" sqref="J1:M65536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16.7109375" style="0" customWidth="1"/>
    <col min="4" max="4" width="12.28125" style="0" customWidth="1"/>
    <col min="5" max="5" width="9.421875" style="0" customWidth="1"/>
    <col min="6" max="6" width="11.57421875" style="0" customWidth="1"/>
    <col min="7" max="7" width="8.28125" style="0" customWidth="1"/>
    <col min="9" max="9" width="10.421875" style="0" customWidth="1"/>
    <col min="10" max="10" width="15.421875" style="0" bestFit="1" customWidth="1"/>
    <col min="11" max="11" width="14.421875" style="0" bestFit="1" customWidth="1"/>
    <col min="12" max="12" width="15.421875" style="0" bestFit="1" customWidth="1"/>
  </cols>
  <sheetData>
    <row r="5" spans="10:12" ht="15">
      <c r="J5" s="325" t="s">
        <v>157</v>
      </c>
      <c r="K5" s="325" t="s">
        <v>239</v>
      </c>
      <c r="L5" s="325" t="s">
        <v>240</v>
      </c>
    </row>
    <row r="6" spans="2:12" ht="15">
      <c r="B6" s="368" t="s">
        <v>153</v>
      </c>
      <c r="C6" s="368"/>
      <c r="D6" s="368"/>
      <c r="E6" s="368"/>
      <c r="F6" s="368"/>
      <c r="G6" s="368"/>
      <c r="J6" s="326" t="s">
        <v>241</v>
      </c>
      <c r="K6" s="327">
        <v>0</v>
      </c>
      <c r="L6" s="327">
        <v>0</v>
      </c>
    </row>
    <row r="7" spans="2:12" ht="15">
      <c r="B7" s="368" t="str">
        <f>UPPER('Table 1'!$M$1)&amp;" "&amp;'Table 1'!$N$1&amp;" WITH THE CORRESPONDING MONTH OF "&amp;'Table 1'!$O$1</f>
        <v>DECEMBER  2014 WITH THE CORRESPONDING MONTH OF 2013</v>
      </c>
      <c r="C7" s="368"/>
      <c r="D7" s="368"/>
      <c r="E7" s="368"/>
      <c r="F7" s="368"/>
      <c r="G7" s="368"/>
      <c r="J7" s="326" t="s">
        <v>242</v>
      </c>
      <c r="K7" s="327">
        <v>1318066</v>
      </c>
      <c r="L7" s="327">
        <v>741635</v>
      </c>
    </row>
    <row r="8" spans="1:12" ht="15">
      <c r="A8" s="159" t="s">
        <v>87</v>
      </c>
      <c r="J8" s="326" t="s">
        <v>243</v>
      </c>
      <c r="K8" s="327">
        <v>4741216</v>
      </c>
      <c r="L8" s="327">
        <v>4760672</v>
      </c>
    </row>
    <row r="9" spans="6:12" ht="15">
      <c r="F9" s="159" t="s">
        <v>88</v>
      </c>
      <c r="J9" s="326" t="s">
        <v>244</v>
      </c>
      <c r="K9" s="327">
        <v>1251811</v>
      </c>
      <c r="L9" s="327">
        <v>1629776</v>
      </c>
    </row>
    <row r="10" spans="2:12" ht="15">
      <c r="B10" s="160"/>
      <c r="C10" s="161"/>
      <c r="D10" s="161"/>
      <c r="E10" s="161"/>
      <c r="F10" s="161"/>
      <c r="G10" s="162"/>
      <c r="J10" s="326" t="s">
        <v>245</v>
      </c>
      <c r="K10" s="327">
        <v>3134951</v>
      </c>
      <c r="L10" s="327">
        <v>3761045</v>
      </c>
    </row>
    <row r="11" spans="2:12" ht="15">
      <c r="B11" s="163"/>
      <c r="C11" s="164"/>
      <c r="D11" s="164"/>
      <c r="E11" s="165"/>
      <c r="F11" s="164"/>
      <c r="G11" s="166"/>
      <c r="J11" s="326" t="s">
        <v>246</v>
      </c>
      <c r="K11" s="327">
        <v>16656</v>
      </c>
      <c r="L11" s="327">
        <v>59605</v>
      </c>
    </row>
    <row r="12" spans="2:12" ht="15">
      <c r="B12" s="167" t="s">
        <v>89</v>
      </c>
      <c r="C12" s="165" t="s">
        <v>90</v>
      </c>
      <c r="D12" s="164"/>
      <c r="E12" s="164"/>
      <c r="F12" s="164"/>
      <c r="G12" s="166"/>
      <c r="J12" s="326" t="s">
        <v>247</v>
      </c>
      <c r="K12" s="327">
        <v>1057445</v>
      </c>
      <c r="L12" s="327">
        <v>820420</v>
      </c>
    </row>
    <row r="13" spans="2:12" ht="15">
      <c r="B13" s="167"/>
      <c r="C13" s="164"/>
      <c r="D13" s="168">
        <f>'Table 1'!$N$1</f>
        <v>2014</v>
      </c>
      <c r="E13" s="169" t="s">
        <v>91</v>
      </c>
      <c r="F13" s="168">
        <f>'Table 1'!$O$1</f>
        <v>2013</v>
      </c>
      <c r="G13" s="170" t="s">
        <v>91</v>
      </c>
      <c r="J13" s="326" t="s">
        <v>248</v>
      </c>
      <c r="K13" s="327">
        <v>242172</v>
      </c>
      <c r="L13" s="327">
        <v>270324</v>
      </c>
    </row>
    <row r="14" spans="2:12" ht="15.75" thickBot="1">
      <c r="B14" s="171"/>
      <c r="C14" s="172"/>
      <c r="D14" s="173"/>
      <c r="E14" s="173"/>
      <c r="F14" s="173"/>
      <c r="G14" s="174"/>
      <c r="J14" s="326" t="s">
        <v>249</v>
      </c>
      <c r="K14" s="327">
        <v>2468120</v>
      </c>
      <c r="L14" s="327">
        <v>2080894</v>
      </c>
    </row>
    <row r="15" spans="2:12" ht="15.75" thickTop="1">
      <c r="B15" s="167" t="s">
        <v>92</v>
      </c>
      <c r="C15" s="165" t="s">
        <v>93</v>
      </c>
      <c r="D15" s="175">
        <f>K6</f>
        <v>0</v>
      </c>
      <c r="E15" s="176">
        <f>(D15/D$53)*100</f>
        <v>0</v>
      </c>
      <c r="F15" s="175">
        <f>L6</f>
        <v>0</v>
      </c>
      <c r="G15" s="177">
        <f>(F15/F$53)*100</f>
        <v>0</v>
      </c>
      <c r="J15" s="326" t="s">
        <v>250</v>
      </c>
      <c r="K15" s="327">
        <v>687637</v>
      </c>
      <c r="L15" s="327">
        <v>1589140</v>
      </c>
    </row>
    <row r="16" spans="2:12" ht="15">
      <c r="B16" s="167"/>
      <c r="C16" s="164"/>
      <c r="D16" s="175"/>
      <c r="E16" s="169"/>
      <c r="F16" s="175"/>
      <c r="G16" s="166"/>
      <c r="J16" s="326" t="s">
        <v>251</v>
      </c>
      <c r="K16" s="327">
        <v>69373</v>
      </c>
      <c r="L16" s="327">
        <v>3125</v>
      </c>
    </row>
    <row r="17" spans="2:12" ht="14.1" customHeight="1">
      <c r="B17" s="178" t="s">
        <v>94</v>
      </c>
      <c r="C17" s="179" t="s">
        <v>95</v>
      </c>
      <c r="D17" s="175">
        <f>K7</f>
        <v>1318066</v>
      </c>
      <c r="E17" s="176">
        <f>(D17/D$53)*100</f>
        <v>3.8175022904590885</v>
      </c>
      <c r="F17" s="175">
        <f>L7</f>
        <v>741635</v>
      </c>
      <c r="G17" s="177">
        <f>(F17/F$53)*100</f>
        <v>2.0038169073313004</v>
      </c>
      <c r="J17" s="326" t="s">
        <v>252</v>
      </c>
      <c r="K17" s="327">
        <v>11080</v>
      </c>
      <c r="L17" s="327">
        <v>64232</v>
      </c>
    </row>
    <row r="18" spans="2:12" ht="15">
      <c r="B18" s="167"/>
      <c r="C18" s="165"/>
      <c r="D18" s="175"/>
      <c r="E18" s="176"/>
      <c r="F18" s="175"/>
      <c r="G18" s="177"/>
      <c r="J18" s="326" t="s">
        <v>253</v>
      </c>
      <c r="K18" s="327">
        <v>0</v>
      </c>
      <c r="L18" s="327">
        <v>0</v>
      </c>
    </row>
    <row r="19" spans="2:12" ht="14.1" customHeight="1">
      <c r="B19" s="167" t="s">
        <v>96</v>
      </c>
      <c r="C19" s="165" t="s">
        <v>97</v>
      </c>
      <c r="D19" s="175">
        <f>K8</f>
        <v>4741216</v>
      </c>
      <c r="E19" s="176">
        <f>(D19/D$53)*100</f>
        <v>13.731939781134841</v>
      </c>
      <c r="F19" s="175">
        <f>L8</f>
        <v>4760672</v>
      </c>
      <c r="G19" s="177">
        <f>(F19/F$53)*100</f>
        <v>12.862816673779845</v>
      </c>
      <c r="J19" s="326" t="s">
        <v>254</v>
      </c>
      <c r="K19" s="327">
        <v>917955</v>
      </c>
      <c r="L19" s="327">
        <v>736762</v>
      </c>
    </row>
    <row r="20" spans="2:12" ht="15">
      <c r="B20" s="167"/>
      <c r="C20" s="165"/>
      <c r="D20" s="175"/>
      <c r="E20" s="176"/>
      <c r="F20" s="175"/>
      <c r="G20" s="177"/>
      <c r="J20" s="326" t="s">
        <v>255</v>
      </c>
      <c r="K20" s="327">
        <v>0</v>
      </c>
      <c r="L20" s="327">
        <v>0</v>
      </c>
    </row>
    <row r="21" spans="2:12" ht="14.1" customHeight="1">
      <c r="B21" s="167" t="s">
        <v>98</v>
      </c>
      <c r="C21" s="179" t="s">
        <v>99</v>
      </c>
      <c r="D21" s="175">
        <f>K9</f>
        <v>1251811</v>
      </c>
      <c r="E21" s="176">
        <f>(D21/D$53)*100</f>
        <v>3.6256085504988986</v>
      </c>
      <c r="F21" s="175">
        <f>L9</f>
        <v>1629776</v>
      </c>
      <c r="G21" s="177">
        <f>(F21/F$53)*100</f>
        <v>4.4034770526779035</v>
      </c>
      <c r="J21" s="326" t="s">
        <v>256</v>
      </c>
      <c r="K21" s="327">
        <v>34526921</v>
      </c>
      <c r="L21" s="327">
        <v>37011116</v>
      </c>
    </row>
    <row r="22" spans="2:7" ht="12.75">
      <c r="B22" s="167"/>
      <c r="C22" s="165"/>
      <c r="D22" s="175"/>
      <c r="E22" s="176"/>
      <c r="F22" s="175"/>
      <c r="G22" s="177"/>
    </row>
    <row r="23" spans="2:7" ht="14.1" customHeight="1">
      <c r="B23" s="167" t="s">
        <v>100</v>
      </c>
      <c r="C23" s="179" t="s">
        <v>101</v>
      </c>
      <c r="D23" s="175">
        <f>K10</f>
        <v>3134951</v>
      </c>
      <c r="E23" s="176">
        <f>(D23/D$53)*100</f>
        <v>9.079729408828548</v>
      </c>
      <c r="F23" s="175">
        <f>L10</f>
        <v>3761045</v>
      </c>
      <c r="G23" s="177">
        <f>(F23/F$53)*100</f>
        <v>10.161933512083236</v>
      </c>
    </row>
    <row r="24" spans="2:7" ht="12.75">
      <c r="B24" s="167"/>
      <c r="C24" s="165"/>
      <c r="D24" s="175"/>
      <c r="E24" s="176"/>
      <c r="F24" s="175"/>
      <c r="G24" s="177"/>
    </row>
    <row r="25" spans="2:7" ht="14.1" customHeight="1">
      <c r="B25" s="167" t="s">
        <v>102</v>
      </c>
      <c r="C25" s="179" t="s">
        <v>103</v>
      </c>
      <c r="D25" s="175">
        <f>K11</f>
        <v>16656</v>
      </c>
      <c r="E25" s="176">
        <f>(D25/D$53)*100</f>
        <v>0.048240617806609515</v>
      </c>
      <c r="F25" s="175">
        <f>L11</f>
        <v>59605</v>
      </c>
      <c r="G25" s="177">
        <f>(F25/F$53)*100</f>
        <v>0.16104621108966288</v>
      </c>
    </row>
    <row r="26" spans="2:7" ht="12.75">
      <c r="B26" s="167"/>
      <c r="C26" s="165"/>
      <c r="D26" s="175"/>
      <c r="E26" s="176"/>
      <c r="F26" s="175"/>
      <c r="G26" s="177"/>
    </row>
    <row r="27" spans="2:7" ht="14.1" customHeight="1">
      <c r="B27" s="167" t="s">
        <v>104</v>
      </c>
      <c r="C27" s="179" t="s">
        <v>105</v>
      </c>
      <c r="D27" s="175">
        <f>K12</f>
        <v>1057445</v>
      </c>
      <c r="E27" s="176">
        <f>(D27/D$53)*100</f>
        <v>3.062668113383177</v>
      </c>
      <c r="F27" s="175">
        <f>L12</f>
        <v>820420</v>
      </c>
      <c r="G27" s="177">
        <f>(F27/F$53)*100</f>
        <v>2.2166853871685466</v>
      </c>
    </row>
    <row r="28" spans="2:7" ht="12.75">
      <c r="B28" s="167"/>
      <c r="C28" s="165"/>
      <c r="D28" s="175"/>
      <c r="E28" s="176"/>
      <c r="F28" s="175"/>
      <c r="G28" s="177"/>
    </row>
    <row r="29" spans="2:7" ht="14.1" customHeight="1">
      <c r="B29" s="167" t="s">
        <v>106</v>
      </c>
      <c r="C29" s="165"/>
      <c r="D29" s="175"/>
      <c r="E29" s="176"/>
      <c r="F29" s="175"/>
      <c r="G29" s="177"/>
    </row>
    <row r="30" spans="2:7" ht="14.1" customHeight="1">
      <c r="B30" s="167" t="s">
        <v>107</v>
      </c>
      <c r="C30" s="179" t="s">
        <v>108</v>
      </c>
      <c r="D30" s="175">
        <f>K13</f>
        <v>242172</v>
      </c>
      <c r="E30" s="176">
        <f>(D30/D$53)*100</f>
        <v>0.701400510054169</v>
      </c>
      <c r="F30" s="175">
        <f>L13</f>
        <v>270324</v>
      </c>
      <c r="G30" s="177">
        <f>(F30/F$53)*100</f>
        <v>0.7303859737706909</v>
      </c>
    </row>
    <row r="31" spans="2:7" ht="12.75">
      <c r="B31" s="167"/>
      <c r="C31" s="165"/>
      <c r="D31" s="175"/>
      <c r="E31" s="176"/>
      <c r="F31" s="175"/>
      <c r="G31" s="177"/>
    </row>
    <row r="32" spans="2:7" ht="14.1" customHeight="1">
      <c r="B32" s="167" t="s">
        <v>109</v>
      </c>
      <c r="C32" s="165" t="s">
        <v>110</v>
      </c>
      <c r="D32" s="175">
        <f>K14</f>
        <v>2468120</v>
      </c>
      <c r="E32" s="176">
        <f>(D32/D$53)*100</f>
        <v>7.148392988763754</v>
      </c>
      <c r="F32" s="175">
        <f>L14</f>
        <v>2080894</v>
      </c>
      <c r="G32" s="177">
        <f>(F32/F$53)*100</f>
        <v>5.62234870194133</v>
      </c>
    </row>
    <row r="33" spans="2:7" ht="12.75">
      <c r="B33" s="167"/>
      <c r="C33" s="165"/>
      <c r="D33" s="175"/>
      <c r="E33" s="176"/>
      <c r="F33" s="175"/>
      <c r="G33" s="177"/>
    </row>
    <row r="34" spans="2:7" ht="14.1" customHeight="1">
      <c r="B34" s="167" t="s">
        <v>111</v>
      </c>
      <c r="C34" s="180">
        <v>692</v>
      </c>
      <c r="D34" s="175">
        <f>K15</f>
        <v>687637</v>
      </c>
      <c r="E34" s="176">
        <f>(D34/D$53)*100</f>
        <v>1.991596644253335</v>
      </c>
      <c r="F34" s="175">
        <f>L15</f>
        <v>1589140</v>
      </c>
      <c r="G34" s="177">
        <f>(F34/F$53)*100</f>
        <v>4.293683011341782</v>
      </c>
    </row>
    <row r="35" spans="2:7" ht="12.75">
      <c r="B35" s="167"/>
      <c r="C35" s="165"/>
      <c r="D35" s="175"/>
      <c r="E35" s="176"/>
      <c r="F35" s="175"/>
      <c r="G35" s="177"/>
    </row>
    <row r="36" spans="2:7" ht="14.1" customHeight="1">
      <c r="B36" s="167" t="s">
        <v>112</v>
      </c>
      <c r="C36" s="179" t="s">
        <v>113</v>
      </c>
      <c r="D36" s="175">
        <f>K16</f>
        <v>69373</v>
      </c>
      <c r="E36" s="176">
        <f>(D36/D$53)*100</f>
        <v>0.2009243743454564</v>
      </c>
      <c r="F36" s="175">
        <f>L16</f>
        <v>3125</v>
      </c>
      <c r="G36" s="177">
        <f>(F36/F$53)*100</f>
        <v>0.008443409271960347</v>
      </c>
    </row>
    <row r="37" spans="2:7" ht="12.75">
      <c r="B37" s="167"/>
      <c r="C37" s="165"/>
      <c r="D37" s="175"/>
      <c r="E37" s="176"/>
      <c r="F37" s="175"/>
      <c r="G37" s="177"/>
    </row>
    <row r="38" spans="2:7" ht="14.1" customHeight="1">
      <c r="B38" s="167" t="s">
        <v>114</v>
      </c>
      <c r="C38" s="165" t="s">
        <v>115</v>
      </c>
      <c r="D38" s="175">
        <f>K17</f>
        <v>11080</v>
      </c>
      <c r="E38" s="176">
        <f>(D38/D$53)*100</f>
        <v>0.03209090089440643</v>
      </c>
      <c r="F38" s="175">
        <f>L17</f>
        <v>64232</v>
      </c>
      <c r="G38" s="177">
        <f>(F38/F$53)*100</f>
        <v>0.17354786059409827</v>
      </c>
    </row>
    <row r="39" spans="2:7" ht="13.5" thickBot="1">
      <c r="B39" s="171"/>
      <c r="C39" s="181"/>
      <c r="D39" s="182"/>
      <c r="E39" s="183"/>
      <c r="F39" s="182"/>
      <c r="G39" s="184"/>
    </row>
    <row r="40" spans="2:7" ht="14.1" customHeight="1" thickTop="1">
      <c r="B40" s="167" t="s">
        <v>116</v>
      </c>
      <c r="C40" s="165"/>
      <c r="D40" s="175"/>
      <c r="E40" s="176"/>
      <c r="F40" s="175"/>
      <c r="G40" s="177"/>
    </row>
    <row r="41" spans="2:7" ht="14.1" customHeight="1">
      <c r="B41" s="167" t="s">
        <v>117</v>
      </c>
      <c r="C41" s="165"/>
      <c r="D41" s="175">
        <f>SUM(D15,D17,D19,D21,D23,D25,D27,D30,D32,D34,D36,D38)</f>
        <v>14998527</v>
      </c>
      <c r="E41" s="176">
        <f>(D41/D$53)*100</f>
        <v>43.440094180422285</v>
      </c>
      <c r="F41" s="175">
        <f>SUM(F15,F17,F19,F21,F23,F25,F27,F30,F32,F34,F36,F38)</f>
        <v>15780868</v>
      </c>
      <c r="G41" s="177">
        <f>(F41/F$53)*100</f>
        <v>42.63818470105035</v>
      </c>
    </row>
    <row r="42" spans="2:7" ht="14.1" customHeight="1">
      <c r="B42" s="167" t="s">
        <v>118</v>
      </c>
      <c r="C42" s="165"/>
      <c r="D42" s="175"/>
      <c r="E42" s="176"/>
      <c r="F42" s="175"/>
      <c r="G42" s="177"/>
    </row>
    <row r="43" spans="2:7" ht="13.5" thickBot="1">
      <c r="B43" s="171"/>
      <c r="C43" s="181"/>
      <c r="D43" s="182"/>
      <c r="E43" s="183"/>
      <c r="F43" s="182"/>
      <c r="G43" s="184"/>
    </row>
    <row r="44" spans="2:7" ht="13.5" thickTop="1">
      <c r="B44" s="167"/>
      <c r="C44" s="165" t="s">
        <v>119</v>
      </c>
      <c r="D44" s="175"/>
      <c r="E44" s="176"/>
      <c r="F44" s="175"/>
      <c r="G44" s="177"/>
    </row>
    <row r="45" spans="2:7" ht="12.75">
      <c r="B45" s="167"/>
      <c r="C45" s="165" t="s">
        <v>120</v>
      </c>
      <c r="D45" s="175"/>
      <c r="E45" s="176"/>
      <c r="F45" s="175"/>
      <c r="G45" s="177"/>
    </row>
    <row r="46" spans="2:7" ht="14.1" customHeight="1">
      <c r="B46" s="167" t="s">
        <v>118</v>
      </c>
      <c r="C46" s="165" t="s">
        <v>121</v>
      </c>
      <c r="D46" s="175">
        <f>K19</f>
        <v>917955</v>
      </c>
      <c r="E46" s="176">
        <f>(D46/D53)*100</f>
        <v>2.6586645244156</v>
      </c>
      <c r="F46" s="175">
        <f>L19</f>
        <v>736762</v>
      </c>
      <c r="G46" s="177">
        <f>(F46/F53)*100</f>
        <v>1.9906505926489761</v>
      </c>
    </row>
    <row r="47" spans="2:7" ht="12.75">
      <c r="B47" s="167"/>
      <c r="C47" s="165" t="s">
        <v>122</v>
      </c>
      <c r="D47" s="175"/>
      <c r="E47" s="176"/>
      <c r="F47" s="175"/>
      <c r="G47" s="177"/>
    </row>
    <row r="48" spans="2:7" ht="12.75">
      <c r="B48" s="167"/>
      <c r="C48" s="165" t="s">
        <v>123</v>
      </c>
      <c r="D48" s="175"/>
      <c r="E48" s="176"/>
      <c r="F48" s="175"/>
      <c r="G48" s="177"/>
    </row>
    <row r="49" spans="2:7" ht="13.5" thickBot="1">
      <c r="B49" s="171"/>
      <c r="C49" s="173"/>
      <c r="D49" s="182"/>
      <c r="E49" s="183"/>
      <c r="F49" s="182"/>
      <c r="G49" s="184"/>
    </row>
    <row r="50" spans="2:7" ht="14.1" customHeight="1" thickTop="1">
      <c r="B50" s="167" t="s">
        <v>124</v>
      </c>
      <c r="C50" s="164"/>
      <c r="D50" s="175">
        <f>(D53-(D41+D46))</f>
        <v>18610439</v>
      </c>
      <c r="E50" s="176">
        <f>(D50/D$53)*100</f>
        <v>53.901241295162116</v>
      </c>
      <c r="F50" s="175">
        <f>(F53-(F41+F46))</f>
        <v>20493486</v>
      </c>
      <c r="G50" s="177">
        <f>(F50/F$53)*100</f>
        <v>55.37116470630067</v>
      </c>
    </row>
    <row r="51" spans="2:7" ht="12.75">
      <c r="B51" s="167"/>
      <c r="C51" s="164"/>
      <c r="D51" s="175"/>
      <c r="E51" s="176"/>
      <c r="F51" s="175"/>
      <c r="G51" s="177"/>
    </row>
    <row r="52" spans="2:7" ht="13.5" thickBot="1">
      <c r="B52" s="171"/>
      <c r="C52" s="173"/>
      <c r="D52" s="182"/>
      <c r="E52" s="183"/>
      <c r="F52" s="182"/>
      <c r="G52" s="184"/>
    </row>
    <row r="53" spans="2:7" ht="14.1" customHeight="1" thickTop="1">
      <c r="B53" s="167" t="s">
        <v>125</v>
      </c>
      <c r="C53" s="164"/>
      <c r="D53" s="175">
        <f>K21</f>
        <v>34526921</v>
      </c>
      <c r="E53" s="176">
        <f>SUM(E46,E50,E41)</f>
        <v>100</v>
      </c>
      <c r="F53" s="175">
        <f>L21</f>
        <v>37011116</v>
      </c>
      <c r="G53" s="177">
        <f>SUM(G46,G50,G41)</f>
        <v>100</v>
      </c>
    </row>
    <row r="54" spans="2:7" ht="12.75">
      <c r="B54" s="185"/>
      <c r="C54" s="186"/>
      <c r="D54" s="186"/>
      <c r="E54" s="186"/>
      <c r="F54" s="186"/>
      <c r="G54" s="187"/>
    </row>
    <row r="55" ht="12.75">
      <c r="B55" s="188" t="s">
        <v>126</v>
      </c>
    </row>
    <row r="56" ht="12.75">
      <c r="B56" s="188" t="s">
        <v>127</v>
      </c>
    </row>
    <row r="63" spans="4:8" ht="12.75">
      <c r="D63" s="81"/>
      <c r="E63" s="81"/>
      <c r="F63" s="81"/>
      <c r="G63" s="81"/>
      <c r="H63" s="81"/>
    </row>
  </sheetData>
  <mergeCells count="2">
    <mergeCell ref="B7:G7"/>
    <mergeCell ref="B6:G6"/>
  </mergeCells>
  <printOptions/>
  <pageMargins left="0.75" right="0.75" top="1.33" bottom="1" header="0.73" footer="0.5"/>
  <pageSetup fitToHeight="1" fitToWidth="1" horizontalDpi="600" verticalDpi="600" orientation="portrait" scale="90" r:id="rId1"/>
  <headerFooter alignWithMargins="0">
    <oddHeader>&amp;C&amp;"Book Antiqua,Regular"-19-</oddHeader>
  </headerFooter>
  <ignoredErrors>
    <ignoredError sqref="F15 F17:F38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3"/>
  <sheetViews>
    <sheetView workbookViewId="0" topLeftCell="A16">
      <selection activeCell="J5" sqref="J1:M65536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17.140625" style="0" customWidth="1"/>
    <col min="4" max="4" width="12.8515625" style="0" customWidth="1"/>
    <col min="5" max="5" width="9.421875" style="0" customWidth="1"/>
    <col min="6" max="6" width="13.28125" style="0" customWidth="1"/>
    <col min="7" max="7" width="8.28125" style="0" customWidth="1"/>
    <col min="9" max="9" width="10.421875" style="0" customWidth="1"/>
    <col min="10" max="10" width="15.421875" style="0" bestFit="1" customWidth="1"/>
    <col min="11" max="11" width="14.421875" style="0" bestFit="1" customWidth="1"/>
    <col min="12" max="12" width="15.421875" style="0" bestFit="1" customWidth="1"/>
  </cols>
  <sheetData>
    <row r="5" spans="10:12" ht="15">
      <c r="J5" s="325" t="s">
        <v>157</v>
      </c>
      <c r="K5" s="325" t="s">
        <v>239</v>
      </c>
      <c r="L5" s="325" t="s">
        <v>240</v>
      </c>
    </row>
    <row r="6" spans="2:12" ht="15">
      <c r="B6" s="368" t="s">
        <v>153</v>
      </c>
      <c r="C6" s="368"/>
      <c r="D6" s="368"/>
      <c r="E6" s="368"/>
      <c r="F6" s="368"/>
      <c r="G6" s="368"/>
      <c r="J6" s="326" t="s">
        <v>241</v>
      </c>
      <c r="K6" s="327">
        <v>18112818</v>
      </c>
      <c r="L6" s="327">
        <v>15948816</v>
      </c>
    </row>
    <row r="7" spans="2:12" ht="15">
      <c r="B7" s="368" t="str">
        <f>"JANUARY - "&amp;UPPER('Table 1'!$M$1)&amp;" "&amp;'Table 1'!$N$1&amp;" WITH THE CORRESPONDING PERIOD OF "&amp;'Table 1'!$O$1</f>
        <v>JANUARY - DECEMBER  2014 WITH THE CORRESPONDING PERIOD OF 2013</v>
      </c>
      <c r="C7" s="368"/>
      <c r="D7" s="368"/>
      <c r="E7" s="368"/>
      <c r="F7" s="368"/>
      <c r="G7" s="368"/>
      <c r="J7" s="326" t="s">
        <v>242</v>
      </c>
      <c r="K7" s="327">
        <v>19975486</v>
      </c>
      <c r="L7" s="327">
        <v>20176498</v>
      </c>
    </row>
    <row r="8" spans="1:12" ht="15">
      <c r="A8" s="159" t="s">
        <v>128</v>
      </c>
      <c r="J8" s="326" t="s">
        <v>243</v>
      </c>
      <c r="K8" s="327">
        <v>78727217</v>
      </c>
      <c r="L8" s="327">
        <v>86130392</v>
      </c>
    </row>
    <row r="9" spans="6:12" ht="15">
      <c r="F9" s="159" t="s">
        <v>88</v>
      </c>
      <c r="J9" s="326" t="s">
        <v>244</v>
      </c>
      <c r="K9" s="327">
        <v>12513581</v>
      </c>
      <c r="L9" s="327">
        <v>12590679</v>
      </c>
    </row>
    <row r="10" spans="2:12" ht="15">
      <c r="B10" s="160"/>
      <c r="C10" s="161"/>
      <c r="D10" s="161"/>
      <c r="E10" s="161"/>
      <c r="F10" s="161"/>
      <c r="G10" s="162"/>
      <c r="J10" s="326" t="s">
        <v>245</v>
      </c>
      <c r="K10" s="327">
        <v>51154201</v>
      </c>
      <c r="L10" s="327">
        <v>47714568</v>
      </c>
    </row>
    <row r="11" spans="2:12" ht="15">
      <c r="B11" s="163"/>
      <c r="C11" s="164"/>
      <c r="D11" s="165" t="s">
        <v>146</v>
      </c>
      <c r="F11" s="164"/>
      <c r="G11" s="166"/>
      <c r="J11" s="326" t="s">
        <v>246</v>
      </c>
      <c r="K11" s="327">
        <v>801899</v>
      </c>
      <c r="L11" s="327">
        <v>849130</v>
      </c>
    </row>
    <row r="12" spans="2:12" ht="15.75">
      <c r="B12" s="167" t="s">
        <v>89</v>
      </c>
      <c r="C12" s="165" t="s">
        <v>90</v>
      </c>
      <c r="D12" s="164"/>
      <c r="E12" s="164"/>
      <c r="F12" s="164"/>
      <c r="G12" s="166"/>
      <c r="I12" s="201"/>
      <c r="J12" s="326" t="s">
        <v>247</v>
      </c>
      <c r="K12" s="327">
        <v>20019157</v>
      </c>
      <c r="L12" s="327">
        <v>16459553</v>
      </c>
    </row>
    <row r="13" spans="2:12" ht="15">
      <c r="B13" s="167"/>
      <c r="C13" s="164"/>
      <c r="D13" s="168">
        <f>'Table 1'!$N$1</f>
        <v>2014</v>
      </c>
      <c r="E13" s="169" t="s">
        <v>91</v>
      </c>
      <c r="F13" s="168">
        <f>'Table 1'!$O$1</f>
        <v>2013</v>
      </c>
      <c r="G13" s="170" t="s">
        <v>91</v>
      </c>
      <c r="J13" s="326" t="s">
        <v>248</v>
      </c>
      <c r="K13" s="327">
        <v>4077571</v>
      </c>
      <c r="L13" s="327">
        <v>3904489</v>
      </c>
    </row>
    <row r="14" spans="2:12" ht="15.75" thickBot="1">
      <c r="B14" s="171"/>
      <c r="C14" s="172"/>
      <c r="D14" s="173"/>
      <c r="E14" s="173"/>
      <c r="F14" s="173"/>
      <c r="G14" s="174"/>
      <c r="J14" s="326" t="s">
        <v>249</v>
      </c>
      <c r="K14" s="327">
        <v>37992456</v>
      </c>
      <c r="L14" s="327">
        <v>39901367</v>
      </c>
    </row>
    <row r="15" spans="2:12" ht="15.75" thickTop="1">
      <c r="B15" s="167" t="s">
        <v>92</v>
      </c>
      <c r="C15" s="165" t="s">
        <v>93</v>
      </c>
      <c r="D15" s="175">
        <f>K6</f>
        <v>18112818</v>
      </c>
      <c r="E15" s="176">
        <f>(D15/D$53)*100</f>
        <v>3.2658252541165016</v>
      </c>
      <c r="F15" s="175">
        <f>L6</f>
        <v>15948816</v>
      </c>
      <c r="G15" s="177">
        <f>(F15/F$53)*100</f>
        <v>2.9835279242101906</v>
      </c>
      <c r="J15" s="326" t="s">
        <v>250</v>
      </c>
      <c r="K15" s="327">
        <v>12616971</v>
      </c>
      <c r="L15" s="327">
        <v>13362713</v>
      </c>
    </row>
    <row r="16" spans="2:12" ht="15">
      <c r="B16" s="167"/>
      <c r="C16" s="164"/>
      <c r="D16" s="175"/>
      <c r="E16" s="169"/>
      <c r="F16" s="175"/>
      <c r="G16" s="166"/>
      <c r="J16" s="326" t="s">
        <v>251</v>
      </c>
      <c r="K16" s="327">
        <v>843517</v>
      </c>
      <c r="L16" s="327">
        <v>353081</v>
      </c>
    </row>
    <row r="17" spans="2:12" ht="14.1" customHeight="1">
      <c r="B17" s="178" t="s">
        <v>94</v>
      </c>
      <c r="C17" s="179" t="s">
        <v>95</v>
      </c>
      <c r="D17" s="175">
        <f>K7</f>
        <v>19975486</v>
      </c>
      <c r="E17" s="176">
        <f>(D17/D$53)*100</f>
        <v>3.6016729501754288</v>
      </c>
      <c r="F17" s="175">
        <f>L7</f>
        <v>20176498</v>
      </c>
      <c r="G17" s="177">
        <f>(F17/F$53)*100</f>
        <v>3.774395867114591</v>
      </c>
      <c r="I17" s="164"/>
      <c r="J17" s="326" t="s">
        <v>252</v>
      </c>
      <c r="K17" s="327">
        <v>403234</v>
      </c>
      <c r="L17" s="327">
        <v>643229</v>
      </c>
    </row>
    <row r="18" spans="2:12" ht="15">
      <c r="B18" s="167"/>
      <c r="C18" s="165"/>
      <c r="D18" s="175"/>
      <c r="E18" s="176"/>
      <c r="F18" s="175"/>
      <c r="G18" s="177"/>
      <c r="J18" s="326" t="s">
        <v>253</v>
      </c>
      <c r="K18" s="327">
        <v>0</v>
      </c>
      <c r="L18" s="327">
        <v>0</v>
      </c>
    </row>
    <row r="19" spans="2:12" ht="14.1" customHeight="1">
      <c r="B19" s="167" t="s">
        <v>96</v>
      </c>
      <c r="C19" s="165" t="s">
        <v>97</v>
      </c>
      <c r="D19" s="175">
        <f>K8</f>
        <v>78727217</v>
      </c>
      <c r="E19" s="176">
        <f>(D19/D$53)*100</f>
        <v>14.194883063745792</v>
      </c>
      <c r="F19" s="175">
        <f>L8</f>
        <v>86130392</v>
      </c>
      <c r="G19" s="177">
        <f>(F19/F$53)*100</f>
        <v>16.11232016565807</v>
      </c>
      <c r="J19" s="326" t="s">
        <v>254</v>
      </c>
      <c r="K19" s="327">
        <v>16006128</v>
      </c>
      <c r="L19" s="327">
        <v>11797483</v>
      </c>
    </row>
    <row r="20" spans="2:12" ht="15">
      <c r="B20" s="167"/>
      <c r="C20" s="165"/>
      <c r="D20" s="175"/>
      <c r="E20" s="176"/>
      <c r="F20" s="175"/>
      <c r="G20" s="177"/>
      <c r="J20" s="326" t="s">
        <v>255</v>
      </c>
      <c r="K20" s="327">
        <v>0</v>
      </c>
      <c r="L20" s="327">
        <v>0</v>
      </c>
    </row>
    <row r="21" spans="2:12" ht="14.1" customHeight="1">
      <c r="B21" s="167" t="s">
        <v>98</v>
      </c>
      <c r="C21" s="179" t="s">
        <v>99</v>
      </c>
      <c r="D21" s="175">
        <f>K9</f>
        <v>12513581</v>
      </c>
      <c r="E21" s="176">
        <f>(D21/D$53)*100</f>
        <v>2.256256803840927</v>
      </c>
      <c r="F21" s="175">
        <f>L9</f>
        <v>12590679</v>
      </c>
      <c r="G21" s="177">
        <f>(F21/F$53)*100</f>
        <v>2.355324832969848</v>
      </c>
      <c r="J21" s="326" t="s">
        <v>256</v>
      </c>
      <c r="K21" s="327">
        <v>554616876</v>
      </c>
      <c r="L21" s="327">
        <v>534562317</v>
      </c>
    </row>
    <row r="22" spans="2:7" ht="12.75">
      <c r="B22" s="167"/>
      <c r="C22" s="165"/>
      <c r="D22" s="175"/>
      <c r="E22" s="176"/>
      <c r="F22" s="175"/>
      <c r="G22" s="177"/>
    </row>
    <row r="23" spans="2:7" ht="14.1" customHeight="1">
      <c r="B23" s="167" t="s">
        <v>100</v>
      </c>
      <c r="C23" s="179" t="s">
        <v>101</v>
      </c>
      <c r="D23" s="175">
        <f>K10</f>
        <v>51154201</v>
      </c>
      <c r="E23" s="176">
        <f>(D23/D$53)*100</f>
        <v>9.223340149498084</v>
      </c>
      <c r="F23" s="175">
        <f>L10</f>
        <v>47714568</v>
      </c>
      <c r="G23" s="177">
        <f>(F23/F$53)*100</f>
        <v>8.925913122304879</v>
      </c>
    </row>
    <row r="24" spans="2:7" ht="12.75">
      <c r="B24" s="167"/>
      <c r="C24" s="165"/>
      <c r="D24" s="175"/>
      <c r="E24" s="176"/>
      <c r="F24" s="175"/>
      <c r="G24" s="177"/>
    </row>
    <row r="25" spans="2:7" ht="14.1" customHeight="1">
      <c r="B25" s="167" t="s">
        <v>102</v>
      </c>
      <c r="C25" s="179" t="s">
        <v>103</v>
      </c>
      <c r="D25" s="175">
        <f>K11</f>
        <v>801899</v>
      </c>
      <c r="E25" s="176">
        <f>(D25/D$53)*100</f>
        <v>0.14458611605608623</v>
      </c>
      <c r="F25" s="175">
        <f>L11</f>
        <v>849130</v>
      </c>
      <c r="G25" s="177">
        <f>(F25/F$53)*100</f>
        <v>0.15884583948329453</v>
      </c>
    </row>
    <row r="26" spans="2:7" ht="12.75">
      <c r="B26" s="167"/>
      <c r="C26" s="165"/>
      <c r="D26" s="175"/>
      <c r="E26" s="176"/>
      <c r="F26" s="175"/>
      <c r="G26" s="177"/>
    </row>
    <row r="27" spans="2:7" ht="14.1" customHeight="1">
      <c r="B27" s="167" t="s">
        <v>104</v>
      </c>
      <c r="C27" s="179" t="s">
        <v>105</v>
      </c>
      <c r="D27" s="175">
        <f>K12</f>
        <v>20019157</v>
      </c>
      <c r="E27" s="176">
        <f>(D27/D$53)*100</f>
        <v>3.6095470344108316</v>
      </c>
      <c r="F27" s="175">
        <f>L12</f>
        <v>16459553</v>
      </c>
      <c r="G27" s="177">
        <f>(F27/F$53)*100</f>
        <v>3.0790709476814846</v>
      </c>
    </row>
    <row r="28" spans="2:7" ht="12.75">
      <c r="B28" s="167"/>
      <c r="C28" s="165"/>
      <c r="D28" s="175"/>
      <c r="E28" s="176"/>
      <c r="F28" s="175"/>
      <c r="G28" s="177"/>
    </row>
    <row r="29" spans="2:7" ht="14.1" customHeight="1">
      <c r="B29" s="167" t="s">
        <v>106</v>
      </c>
      <c r="C29" s="165"/>
      <c r="D29" s="175"/>
      <c r="E29" s="176"/>
      <c r="F29" s="175"/>
      <c r="G29" s="177"/>
    </row>
    <row r="30" spans="2:7" ht="14.1" customHeight="1">
      <c r="B30" s="167" t="s">
        <v>107</v>
      </c>
      <c r="C30" s="179" t="s">
        <v>108</v>
      </c>
      <c r="D30" s="175">
        <f>K13</f>
        <v>4077571</v>
      </c>
      <c r="E30" s="176">
        <f>(D30/D$53)*100</f>
        <v>0.7352049994237825</v>
      </c>
      <c r="F30" s="175">
        <f>L13</f>
        <v>3904489</v>
      </c>
      <c r="G30" s="177">
        <f>(F30/F$53)*100</f>
        <v>0.7304085746096465</v>
      </c>
    </row>
    <row r="31" spans="2:7" ht="12.75">
      <c r="B31" s="167"/>
      <c r="C31" s="165"/>
      <c r="D31" s="175"/>
      <c r="E31" s="176"/>
      <c r="F31" s="175"/>
      <c r="G31" s="177"/>
    </row>
    <row r="32" spans="2:7" ht="14.1" customHeight="1">
      <c r="B32" s="167" t="s">
        <v>109</v>
      </c>
      <c r="C32" s="165" t="s">
        <v>110</v>
      </c>
      <c r="D32" s="175">
        <f>K14</f>
        <v>37992456</v>
      </c>
      <c r="E32" s="176">
        <f>(D32/D$53)*100</f>
        <v>6.85021636449447</v>
      </c>
      <c r="F32" s="175">
        <f>L14</f>
        <v>39901367</v>
      </c>
      <c r="G32" s="177">
        <f>(F32/F$53)*100</f>
        <v>7.464305980999406</v>
      </c>
    </row>
    <row r="33" spans="2:7" ht="12.75">
      <c r="B33" s="167"/>
      <c r="C33" s="165"/>
      <c r="D33" s="175"/>
      <c r="E33" s="176"/>
      <c r="F33" s="175"/>
      <c r="G33" s="177"/>
    </row>
    <row r="34" spans="2:7" ht="14.1" customHeight="1">
      <c r="B34" s="167" t="s">
        <v>111</v>
      </c>
      <c r="C34" s="180">
        <v>692</v>
      </c>
      <c r="D34" s="175">
        <f>K15</f>
        <v>12616971</v>
      </c>
      <c r="E34" s="176">
        <f>(D34/D$53)*100</f>
        <v>2.274898501285417</v>
      </c>
      <c r="F34" s="175">
        <f>L15</f>
        <v>13362713</v>
      </c>
      <c r="G34" s="177">
        <f>(F34/F$53)*100</f>
        <v>2.4997484063209794</v>
      </c>
    </row>
    <row r="35" spans="2:7" ht="12.75">
      <c r="B35" s="167"/>
      <c r="C35" s="165"/>
      <c r="D35" s="175"/>
      <c r="E35" s="176"/>
      <c r="F35" s="175"/>
      <c r="G35" s="177"/>
    </row>
    <row r="36" spans="2:7" ht="14.1" customHeight="1">
      <c r="B36" s="167" t="s">
        <v>112</v>
      </c>
      <c r="C36" s="179" t="s">
        <v>113</v>
      </c>
      <c r="D36" s="175">
        <f>K16</f>
        <v>843517</v>
      </c>
      <c r="E36" s="176">
        <f>(D36/D$53)*100</f>
        <v>0.15209003485137368</v>
      </c>
      <c r="F36" s="175">
        <f>L16</f>
        <v>353081</v>
      </c>
      <c r="G36" s="177">
        <f>(F36/F$53)*100</f>
        <v>0.06605048443771991</v>
      </c>
    </row>
    <row r="37" spans="2:7" ht="12.75">
      <c r="B37" s="167"/>
      <c r="C37" s="165"/>
      <c r="D37" s="175"/>
      <c r="E37" s="176"/>
      <c r="F37" s="175"/>
      <c r="G37" s="177"/>
    </row>
    <row r="38" spans="2:7" ht="14.1" customHeight="1">
      <c r="B38" s="167" t="s">
        <v>114</v>
      </c>
      <c r="C38" s="165" t="s">
        <v>115</v>
      </c>
      <c r="D38" s="175">
        <f>K17</f>
        <v>403234</v>
      </c>
      <c r="E38" s="176">
        <f>(D38/D$53)*100</f>
        <v>0.07270496399391929</v>
      </c>
      <c r="F38" s="175">
        <f>L17</f>
        <v>643229</v>
      </c>
      <c r="G38" s="177">
        <f>(F38/F$53)*100</f>
        <v>0.12032815998139278</v>
      </c>
    </row>
    <row r="39" spans="2:7" ht="13.5" thickBot="1">
      <c r="B39" s="171"/>
      <c r="C39" s="181"/>
      <c r="D39" s="182"/>
      <c r="E39" s="183"/>
      <c r="F39" s="182"/>
      <c r="G39" s="184"/>
    </row>
    <row r="40" spans="2:7" ht="14.1" customHeight="1" thickTop="1">
      <c r="B40" s="167" t="s">
        <v>116</v>
      </c>
      <c r="C40" s="165"/>
      <c r="D40" s="175"/>
      <c r="E40" s="176"/>
      <c r="F40" s="175"/>
      <c r="G40" s="177"/>
    </row>
    <row r="41" spans="2:7" ht="14.1" customHeight="1">
      <c r="B41" s="167" t="s">
        <v>117</v>
      </c>
      <c r="C41" s="165"/>
      <c r="D41" s="175">
        <f>SUM(D15,D17,D19,D21,D23,D25,D27,D30,D32,D34,D36,D38)</f>
        <v>257238108</v>
      </c>
      <c r="E41" s="176">
        <f>(D41/D$53)*100</f>
        <v>46.38122623589261</v>
      </c>
      <c r="F41" s="175">
        <f>SUM(F15,F17,F19,F21,F23,F25,F27,F30,F32,F34,F36,F38)</f>
        <v>258034515</v>
      </c>
      <c r="G41" s="177">
        <f>(F41/F$53)*100</f>
        <v>48.270240305771495</v>
      </c>
    </row>
    <row r="42" spans="2:7" ht="14.1" customHeight="1">
      <c r="B42" s="167" t="s">
        <v>118</v>
      </c>
      <c r="C42" s="165"/>
      <c r="D42" s="175"/>
      <c r="E42" s="176"/>
      <c r="F42" s="175"/>
      <c r="G42" s="177"/>
    </row>
    <row r="43" spans="2:7" ht="13.5" thickBot="1">
      <c r="B43" s="171"/>
      <c r="C43" s="181"/>
      <c r="D43" s="182"/>
      <c r="E43" s="183"/>
      <c r="F43" s="182"/>
      <c r="G43" s="184"/>
    </row>
    <row r="44" spans="2:7" ht="13.5" thickTop="1">
      <c r="B44" s="167"/>
      <c r="C44" s="165" t="s">
        <v>119</v>
      </c>
      <c r="D44" s="175"/>
      <c r="E44" s="176"/>
      <c r="F44" s="175"/>
      <c r="G44" s="177"/>
    </row>
    <row r="45" spans="2:7" ht="12.75">
      <c r="B45" s="167"/>
      <c r="C45" s="165" t="s">
        <v>120</v>
      </c>
      <c r="D45" s="175"/>
      <c r="E45" s="176"/>
      <c r="F45" s="175"/>
      <c r="G45" s="177"/>
    </row>
    <row r="46" spans="2:7" ht="14.1" customHeight="1">
      <c r="B46" s="167" t="s">
        <v>118</v>
      </c>
      <c r="C46" s="165" t="s">
        <v>121</v>
      </c>
      <c r="D46" s="175">
        <f>K19</f>
        <v>16006128</v>
      </c>
      <c r="E46" s="176">
        <f>(D46/D53)*100</f>
        <v>2.885979257508205</v>
      </c>
      <c r="F46" s="175">
        <f>L19</f>
        <v>11797483</v>
      </c>
      <c r="G46" s="177">
        <f>(F46/F53)*100</f>
        <v>2.206942506948166</v>
      </c>
    </row>
    <row r="47" spans="2:7" ht="12.75">
      <c r="B47" s="167"/>
      <c r="C47" s="165" t="s">
        <v>122</v>
      </c>
      <c r="D47" s="175"/>
      <c r="E47" s="176"/>
      <c r="F47" s="175"/>
      <c r="G47" s="177"/>
    </row>
    <row r="48" spans="2:7" ht="12.75">
      <c r="B48" s="167"/>
      <c r="C48" s="165" t="s">
        <v>123</v>
      </c>
      <c r="D48" s="175"/>
      <c r="E48" s="176"/>
      <c r="F48" s="175"/>
      <c r="G48" s="177"/>
    </row>
    <row r="49" spans="2:7" ht="13.5" thickBot="1">
      <c r="B49" s="171"/>
      <c r="C49" s="173"/>
      <c r="D49" s="182"/>
      <c r="E49" s="183"/>
      <c r="F49" s="182"/>
      <c r="G49" s="184"/>
    </row>
    <row r="50" spans="2:7" ht="14.1" customHeight="1" thickTop="1">
      <c r="B50" s="167" t="s">
        <v>124</v>
      </c>
      <c r="C50" s="164"/>
      <c r="D50" s="175">
        <f>(D53-(D41+D46))</f>
        <v>281372640</v>
      </c>
      <c r="E50" s="176">
        <f>(D50/D$53)*100</f>
        <v>50.73279450659918</v>
      </c>
      <c r="F50" s="175">
        <f>(F53-(F41+F46))</f>
        <v>264730319</v>
      </c>
      <c r="G50" s="177">
        <f>(F50/F$53)*100</f>
        <v>49.52281718728034</v>
      </c>
    </row>
    <row r="51" spans="2:7" ht="12.75">
      <c r="B51" s="167"/>
      <c r="C51" s="164"/>
      <c r="D51" s="175"/>
      <c r="E51" s="176"/>
      <c r="F51" s="175"/>
      <c r="G51" s="177"/>
    </row>
    <row r="52" spans="2:7" ht="13.5" thickBot="1">
      <c r="B52" s="171"/>
      <c r="C52" s="173"/>
      <c r="D52" s="182"/>
      <c r="E52" s="183"/>
      <c r="F52" s="182"/>
      <c r="G52" s="184"/>
    </row>
    <row r="53" spans="2:7" ht="14.1" customHeight="1" thickTop="1">
      <c r="B53" s="167" t="s">
        <v>125</v>
      </c>
      <c r="C53" s="164"/>
      <c r="D53" s="175">
        <f>K21</f>
        <v>554616876</v>
      </c>
      <c r="E53" s="176">
        <f>SUM(E46,E50,E41)</f>
        <v>100</v>
      </c>
      <c r="F53" s="175">
        <f>L21</f>
        <v>534562317</v>
      </c>
      <c r="G53" s="177">
        <f>SUM(G46,G50,G41)</f>
        <v>100</v>
      </c>
    </row>
    <row r="54" spans="2:7" ht="12.75">
      <c r="B54" s="185"/>
      <c r="C54" s="186"/>
      <c r="D54" s="186"/>
      <c r="E54" s="186"/>
      <c r="F54" s="186"/>
      <c r="G54" s="187"/>
    </row>
    <row r="55" ht="12.75">
      <c r="B55" s="188" t="s">
        <v>126</v>
      </c>
    </row>
    <row r="56" ht="12.75">
      <c r="B56" s="188" t="s">
        <v>127</v>
      </c>
    </row>
    <row r="63" spans="4:8" ht="12.75">
      <c r="D63" s="81"/>
      <c r="E63" s="81"/>
      <c r="F63" s="81"/>
      <c r="G63" s="81"/>
      <c r="H63" s="81"/>
    </row>
  </sheetData>
  <mergeCells count="2">
    <mergeCell ref="B7:G7"/>
    <mergeCell ref="B6:G6"/>
  </mergeCells>
  <printOptions/>
  <pageMargins left="0.75" right="0.75" top="1.33" bottom="1" header="0.73" footer="0.5"/>
  <pageSetup fitToHeight="1" fitToWidth="1" horizontalDpi="600" verticalDpi="600" orientation="portrait" scale="89" r:id="rId1"/>
  <headerFooter alignWithMargins="0">
    <oddHeader>&amp;C&amp;"Book Antiqua,Regular"-20-</oddHeader>
  </headerFooter>
  <ignoredErrors>
    <ignoredError sqref="F15:F21 F23:F30 F32:F38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workbookViewId="0" topLeftCell="C4">
      <selection activeCell="H4" sqref="H1:M65536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28125" style="5" customWidth="1"/>
    <col min="4" max="4" width="15.421875" style="5" customWidth="1"/>
    <col min="5" max="5" width="14.28125" style="5" customWidth="1"/>
    <col min="6" max="7" width="9.140625" style="5" customWidth="1"/>
    <col min="8" max="8" width="11.28125" style="5" bestFit="1" customWidth="1"/>
    <col min="9" max="9" width="17.00390625" style="5" bestFit="1" customWidth="1"/>
    <col min="10" max="10" width="7.28125" style="5" bestFit="1" customWidth="1"/>
    <col min="11" max="11" width="31.421875" style="5" bestFit="1" customWidth="1"/>
    <col min="12" max="13" width="10.00390625" style="5" bestFit="1" customWidth="1"/>
    <col min="14" max="16384" width="9.140625" style="5" customWidth="1"/>
  </cols>
  <sheetData>
    <row r="1" spans="1:25" ht="15">
      <c r="A1" s="367" t="s">
        <v>151</v>
      </c>
      <c r="B1" s="367"/>
      <c r="C1" s="367"/>
      <c r="D1" s="367"/>
      <c r="E1" s="367"/>
      <c r="F1" s="4"/>
      <c r="G1" s="189"/>
      <c r="H1" s="189"/>
      <c r="I1" s="189"/>
      <c r="J1" s="189"/>
      <c r="K1" s="189"/>
      <c r="L1" s="189"/>
      <c r="M1" s="193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12" ht="15">
      <c r="A2" s="367" t="str">
        <f>"JANUARY - "&amp;UPPER('Table 1'!$M$1)&amp;" "&amp;'Table 1'!$N$1&amp;" WITH THE CORRESPONDING MONTH OF "&amp;'Table 1'!$O$1</f>
        <v>JANUARY - DECEMBER  2014 WITH THE CORRESPONDING MONTH OF 2013</v>
      </c>
      <c r="B2" s="367"/>
      <c r="C2" s="367"/>
      <c r="D2" s="367"/>
      <c r="E2" s="367"/>
      <c r="F2" s="195"/>
      <c r="G2" s="189"/>
      <c r="H2" s="189"/>
      <c r="I2" s="189"/>
      <c r="J2" s="189"/>
      <c r="K2" s="4"/>
      <c r="L2" s="4"/>
    </row>
    <row r="3" spans="1:12" ht="13.5">
      <c r="A3" s="195"/>
      <c r="B3" s="190"/>
      <c r="C3" s="190"/>
      <c r="D3" s="190"/>
      <c r="E3" s="189"/>
      <c r="F3" s="195"/>
      <c r="G3" s="189"/>
      <c r="H3" s="189"/>
      <c r="I3" s="189"/>
      <c r="J3" s="189"/>
      <c r="K3" s="4"/>
      <c r="L3" s="4"/>
    </row>
    <row r="4" spans="1:12" ht="16.5">
      <c r="A4" s="197" t="s">
        <v>34</v>
      </c>
      <c r="B4" s="198" t="s">
        <v>129</v>
      </c>
      <c r="C4" s="197" t="s">
        <v>130</v>
      </c>
      <c r="D4" s="197" t="s">
        <v>131</v>
      </c>
      <c r="E4" s="199"/>
      <c r="F4" s="199"/>
      <c r="G4" s="199"/>
      <c r="H4" s="203"/>
      <c r="I4" s="203"/>
      <c r="J4" s="203"/>
      <c r="K4" s="203"/>
      <c r="L4" s="4"/>
    </row>
    <row r="5" spans="1:13" ht="15.75">
      <c r="A5" s="200"/>
      <c r="B5" s="4"/>
      <c r="C5" s="4"/>
      <c r="D5" s="201">
        <f>'Table 1'!$N$1</f>
        <v>2014</v>
      </c>
      <c r="E5" s="201">
        <f>'Table 1'!$O$1</f>
        <v>2013</v>
      </c>
      <c r="F5" s="4"/>
      <c r="G5" s="200"/>
      <c r="H5" s="325" t="s">
        <v>200</v>
      </c>
      <c r="I5" s="325" t="s">
        <v>221</v>
      </c>
      <c r="J5" s="325" t="s">
        <v>257</v>
      </c>
      <c r="K5" s="325" t="s">
        <v>157</v>
      </c>
      <c r="L5" s="325" t="s">
        <v>166</v>
      </c>
      <c r="M5" s="325" t="s">
        <v>167</v>
      </c>
    </row>
    <row r="6" spans="2:13" ht="16.5">
      <c r="B6" s="291" t="str">
        <f aca="true" t="shared" si="0" ref="B6:E7">J6</f>
        <v>057</v>
      </c>
      <c r="C6" s="299" t="str">
        <f t="shared" si="0"/>
        <v>Fruits And Nuts Fresh/Dry</v>
      </c>
      <c r="D6" s="299">
        <f t="shared" si="0"/>
        <v>20651501</v>
      </c>
      <c r="E6" s="292">
        <f t="shared" si="0"/>
        <v>21683343</v>
      </c>
      <c r="F6" s="202"/>
      <c r="G6" s="203"/>
      <c r="H6" s="326" t="s">
        <v>219</v>
      </c>
      <c r="I6" s="326" t="s">
        <v>42</v>
      </c>
      <c r="J6" s="326" t="s">
        <v>391</v>
      </c>
      <c r="K6" s="326" t="s">
        <v>392</v>
      </c>
      <c r="L6" s="327">
        <v>20651501</v>
      </c>
      <c r="M6" s="327">
        <v>21683343</v>
      </c>
    </row>
    <row r="7" spans="1:13" ht="16.5">
      <c r="A7" s="204"/>
      <c r="B7" s="293" t="str">
        <f t="shared" si="0"/>
        <v>098</v>
      </c>
      <c r="C7" s="300" t="str">
        <f t="shared" si="0"/>
        <v>Edible Products</v>
      </c>
      <c r="D7" s="300">
        <f t="shared" si="0"/>
        <v>39837605</v>
      </c>
      <c r="E7" s="295">
        <f t="shared" si="0"/>
        <v>39823387</v>
      </c>
      <c r="F7" s="202"/>
      <c r="G7" s="203"/>
      <c r="H7" s="326" t="s">
        <v>219</v>
      </c>
      <c r="I7" s="326" t="s">
        <v>42</v>
      </c>
      <c r="J7" s="326" t="s">
        <v>260</v>
      </c>
      <c r="K7" s="326" t="s">
        <v>261</v>
      </c>
      <c r="L7" s="327">
        <v>39837605</v>
      </c>
      <c r="M7" s="327">
        <v>39823387</v>
      </c>
    </row>
    <row r="8" spans="1:13" ht="16.5">
      <c r="A8" s="207"/>
      <c r="B8" s="293" t="str">
        <f aca="true" t="shared" si="1" ref="B8:E15">J8</f>
        <v>222</v>
      </c>
      <c r="C8" s="300" t="str">
        <f t="shared" si="1"/>
        <v>Oil Seeds For Soft Veg. Oil</v>
      </c>
      <c r="D8" s="300">
        <f t="shared" si="1"/>
        <v>28782248</v>
      </c>
      <c r="E8" s="295">
        <f t="shared" si="1"/>
        <v>25494023</v>
      </c>
      <c r="F8" s="202"/>
      <c r="G8" s="203"/>
      <c r="H8" s="326" t="s">
        <v>219</v>
      </c>
      <c r="I8" s="326" t="s">
        <v>42</v>
      </c>
      <c r="J8" s="326" t="s">
        <v>262</v>
      </c>
      <c r="K8" s="326" t="s">
        <v>263</v>
      </c>
      <c r="L8" s="327">
        <v>28782248</v>
      </c>
      <c r="M8" s="327">
        <v>25494023</v>
      </c>
    </row>
    <row r="9" spans="1:13" ht="16.5">
      <c r="A9" s="207"/>
      <c r="B9" s="293" t="str">
        <f t="shared" si="1"/>
        <v>248</v>
      </c>
      <c r="C9" s="300" t="str">
        <f t="shared" si="1"/>
        <v>Wood Simply Worked</v>
      </c>
      <c r="D9" s="300">
        <f t="shared" si="1"/>
        <v>20948012</v>
      </c>
      <c r="E9" s="295">
        <f t="shared" si="1"/>
        <v>19836459</v>
      </c>
      <c r="F9" s="202"/>
      <c r="G9" s="203"/>
      <c r="H9" s="326" t="s">
        <v>219</v>
      </c>
      <c r="I9" s="326" t="s">
        <v>42</v>
      </c>
      <c r="J9" s="326" t="s">
        <v>393</v>
      </c>
      <c r="K9" s="326" t="s">
        <v>394</v>
      </c>
      <c r="L9" s="327">
        <v>20948012</v>
      </c>
      <c r="M9" s="327">
        <v>19836459</v>
      </c>
    </row>
    <row r="10" spans="1:13" ht="16.5">
      <c r="A10" s="210" t="str">
        <f>I6</f>
        <v>UNITED STATES</v>
      </c>
      <c r="B10" s="293" t="str">
        <f t="shared" si="1"/>
        <v>553</v>
      </c>
      <c r="C10" s="300" t="str">
        <f t="shared" si="1"/>
        <v>Perfumery, Cosmetics</v>
      </c>
      <c r="D10" s="300">
        <f t="shared" si="1"/>
        <v>29022251</v>
      </c>
      <c r="E10" s="295">
        <f t="shared" si="1"/>
        <v>29349171</v>
      </c>
      <c r="F10" s="202"/>
      <c r="G10" s="203"/>
      <c r="H10" s="326" t="s">
        <v>219</v>
      </c>
      <c r="I10" s="326" t="s">
        <v>42</v>
      </c>
      <c r="J10" s="326" t="s">
        <v>331</v>
      </c>
      <c r="K10" s="326" t="s">
        <v>332</v>
      </c>
      <c r="L10" s="327">
        <v>29022251</v>
      </c>
      <c r="M10" s="327">
        <v>29349171</v>
      </c>
    </row>
    <row r="11" spans="1:13" ht="16.5">
      <c r="A11" s="191"/>
      <c r="B11" s="293" t="str">
        <f t="shared" si="1"/>
        <v>642</v>
      </c>
      <c r="C11" s="300" t="str">
        <f t="shared" si="1"/>
        <v>Articles Of Paper</v>
      </c>
      <c r="D11" s="300">
        <f t="shared" si="1"/>
        <v>24973202</v>
      </c>
      <c r="E11" s="295">
        <f t="shared" si="1"/>
        <v>24518354</v>
      </c>
      <c r="F11" s="208"/>
      <c r="G11" s="209"/>
      <c r="H11" s="326" t="s">
        <v>219</v>
      </c>
      <c r="I11" s="326" t="s">
        <v>42</v>
      </c>
      <c r="J11" s="326" t="s">
        <v>288</v>
      </c>
      <c r="K11" s="326" t="s">
        <v>289</v>
      </c>
      <c r="L11" s="327">
        <v>24973202</v>
      </c>
      <c r="M11" s="327">
        <v>24518354</v>
      </c>
    </row>
    <row r="12" spans="1:13" ht="16.5">
      <c r="A12" s="210"/>
      <c r="B12" s="293" t="str">
        <f t="shared" si="1"/>
        <v>752</v>
      </c>
      <c r="C12" s="300" t="str">
        <f t="shared" si="1"/>
        <v>Data Processing Machines</v>
      </c>
      <c r="D12" s="300">
        <f t="shared" si="1"/>
        <v>27745232</v>
      </c>
      <c r="E12" s="295">
        <f t="shared" si="1"/>
        <v>31170456</v>
      </c>
      <c r="F12" s="208"/>
      <c r="G12" s="209"/>
      <c r="H12" s="326" t="s">
        <v>219</v>
      </c>
      <c r="I12" s="326" t="s">
        <v>42</v>
      </c>
      <c r="J12" s="326" t="s">
        <v>264</v>
      </c>
      <c r="K12" s="326" t="s">
        <v>265</v>
      </c>
      <c r="L12" s="327">
        <v>27745232</v>
      </c>
      <c r="M12" s="327">
        <v>31170456</v>
      </c>
    </row>
    <row r="13" spans="1:13" ht="16.5">
      <c r="A13" s="211"/>
      <c r="B13" s="293" t="str">
        <f t="shared" si="1"/>
        <v>764</v>
      </c>
      <c r="C13" s="300" t="str">
        <f t="shared" si="1"/>
        <v>Telecommunication Equipment</v>
      </c>
      <c r="D13" s="300">
        <f t="shared" si="1"/>
        <v>36102531</v>
      </c>
      <c r="E13" s="295">
        <f t="shared" si="1"/>
        <v>41774389</v>
      </c>
      <c r="F13" s="208"/>
      <c r="G13" s="209"/>
      <c r="H13" s="326" t="s">
        <v>219</v>
      </c>
      <c r="I13" s="326" t="s">
        <v>42</v>
      </c>
      <c r="J13" s="326" t="s">
        <v>268</v>
      </c>
      <c r="K13" s="326" t="s">
        <v>269</v>
      </c>
      <c r="L13" s="327">
        <v>36102531</v>
      </c>
      <c r="M13" s="327">
        <v>41774389</v>
      </c>
    </row>
    <row r="14" spans="1:13" ht="16.5">
      <c r="A14" s="211"/>
      <c r="B14" s="293" t="str">
        <f t="shared" si="1"/>
        <v>821</v>
      </c>
      <c r="C14" s="300" t="str">
        <f t="shared" si="1"/>
        <v>Furniture And Parts</v>
      </c>
      <c r="D14" s="300">
        <f t="shared" si="1"/>
        <v>27524897</v>
      </c>
      <c r="E14" s="295">
        <f t="shared" si="1"/>
        <v>26251082</v>
      </c>
      <c r="F14" s="208"/>
      <c r="G14" s="209"/>
      <c r="H14" s="326" t="s">
        <v>219</v>
      </c>
      <c r="I14" s="326" t="s">
        <v>42</v>
      </c>
      <c r="J14" s="326" t="s">
        <v>113</v>
      </c>
      <c r="K14" s="326" t="s">
        <v>272</v>
      </c>
      <c r="L14" s="327">
        <v>27524897</v>
      </c>
      <c r="M14" s="327">
        <v>26251082</v>
      </c>
    </row>
    <row r="15" spans="1:13" ht="16.5">
      <c r="A15" s="211"/>
      <c r="B15" s="293" t="str">
        <f t="shared" si="1"/>
        <v>893</v>
      </c>
      <c r="C15" s="300" t="str">
        <f t="shared" si="1"/>
        <v>Articles Of Plastic</v>
      </c>
      <c r="D15" s="300">
        <f t="shared" si="1"/>
        <v>30957652</v>
      </c>
      <c r="E15" s="295">
        <f t="shared" si="1"/>
        <v>30035523</v>
      </c>
      <c r="F15" s="208"/>
      <c r="G15" s="209"/>
      <c r="H15" s="326" t="s">
        <v>219</v>
      </c>
      <c r="I15" s="326" t="s">
        <v>42</v>
      </c>
      <c r="J15" s="326" t="s">
        <v>273</v>
      </c>
      <c r="K15" s="326" t="s">
        <v>274</v>
      </c>
      <c r="L15" s="327">
        <v>30957652</v>
      </c>
      <c r="M15" s="327">
        <v>30035523</v>
      </c>
    </row>
    <row r="16" spans="1:13" ht="16.5">
      <c r="A16" s="211"/>
      <c r="B16" s="212"/>
      <c r="C16" s="213"/>
      <c r="D16" s="214"/>
      <c r="E16" s="215"/>
      <c r="F16" s="208"/>
      <c r="G16" s="209"/>
      <c r="H16" s="326" t="s">
        <v>235</v>
      </c>
      <c r="I16" s="326" t="s">
        <v>236</v>
      </c>
      <c r="J16" s="326" t="s">
        <v>279</v>
      </c>
      <c r="K16" s="326" t="s">
        <v>280</v>
      </c>
      <c r="L16" s="327">
        <v>12606870</v>
      </c>
      <c r="M16" s="327">
        <v>12197420</v>
      </c>
    </row>
    <row r="17" spans="1:13" ht="16.5">
      <c r="A17" s="81"/>
      <c r="B17" s="293" t="str">
        <f>J16</f>
        <v>048</v>
      </c>
      <c r="C17" s="300" t="str">
        <f>K16</f>
        <v>Cereal, Flour, Starch</v>
      </c>
      <c r="D17" s="300">
        <f>L16</f>
        <v>12606870</v>
      </c>
      <c r="E17" s="295">
        <f>M16</f>
        <v>12197420</v>
      </c>
      <c r="F17" s="216"/>
      <c r="G17" s="203"/>
      <c r="H17" s="326" t="s">
        <v>235</v>
      </c>
      <c r="I17" s="326" t="s">
        <v>236</v>
      </c>
      <c r="J17" s="326" t="s">
        <v>260</v>
      </c>
      <c r="K17" s="326" t="s">
        <v>261</v>
      </c>
      <c r="L17" s="327">
        <v>11063432</v>
      </c>
      <c r="M17" s="327">
        <v>10581617</v>
      </c>
    </row>
    <row r="18" spans="1:13" ht="16.5">
      <c r="A18" s="201"/>
      <c r="B18" s="293" t="str">
        <f aca="true" t="shared" si="2" ref="B18:E26">J17</f>
        <v>098</v>
      </c>
      <c r="C18" s="300" t="str">
        <f t="shared" si="2"/>
        <v>Edible Products</v>
      </c>
      <c r="D18" s="300">
        <f t="shared" si="2"/>
        <v>11063432</v>
      </c>
      <c r="E18" s="295">
        <f t="shared" si="2"/>
        <v>10581617</v>
      </c>
      <c r="F18" s="4"/>
      <c r="G18" s="4"/>
      <c r="H18" s="326" t="s">
        <v>235</v>
      </c>
      <c r="I18" s="326" t="s">
        <v>236</v>
      </c>
      <c r="J18" s="326" t="s">
        <v>281</v>
      </c>
      <c r="K18" s="326" t="s">
        <v>282</v>
      </c>
      <c r="L18" s="327">
        <v>17882507</v>
      </c>
      <c r="M18" s="327">
        <v>19719120</v>
      </c>
    </row>
    <row r="19" spans="1:13" ht="16.5">
      <c r="A19" s="201"/>
      <c r="B19" s="293" t="str">
        <f t="shared" si="2"/>
        <v>111</v>
      </c>
      <c r="C19" s="300" t="str">
        <f t="shared" si="2"/>
        <v>Non-Alcoholic Beverages</v>
      </c>
      <c r="D19" s="300">
        <f t="shared" si="2"/>
        <v>17882507</v>
      </c>
      <c r="E19" s="295">
        <f t="shared" si="2"/>
        <v>19719120</v>
      </c>
      <c r="F19" s="4"/>
      <c r="G19" s="4"/>
      <c r="H19" s="326" t="s">
        <v>235</v>
      </c>
      <c r="I19" s="326" t="s">
        <v>236</v>
      </c>
      <c r="J19" s="326" t="s">
        <v>283</v>
      </c>
      <c r="K19" s="326" t="s">
        <v>284</v>
      </c>
      <c r="L19" s="327">
        <v>7072655</v>
      </c>
      <c r="M19" s="327">
        <v>11278140</v>
      </c>
    </row>
    <row r="20" spans="1:13" ht="16.5">
      <c r="A20" s="201"/>
      <c r="B20" s="293" t="str">
        <f t="shared" si="2"/>
        <v>122</v>
      </c>
      <c r="C20" s="300" t="str">
        <f t="shared" si="2"/>
        <v>Tobacco Manufactured</v>
      </c>
      <c r="D20" s="300">
        <f t="shared" si="2"/>
        <v>7072655</v>
      </c>
      <c r="E20" s="295">
        <f t="shared" si="2"/>
        <v>11278140</v>
      </c>
      <c r="F20" s="4"/>
      <c r="G20" s="4"/>
      <c r="H20" s="326" t="s">
        <v>235</v>
      </c>
      <c r="I20" s="326" t="s">
        <v>236</v>
      </c>
      <c r="J20" s="326" t="s">
        <v>329</v>
      </c>
      <c r="K20" s="326" t="s">
        <v>330</v>
      </c>
      <c r="L20" s="327">
        <v>5812768</v>
      </c>
      <c r="M20" s="327">
        <v>12447979</v>
      </c>
    </row>
    <row r="21" spans="1:13" ht="16.5">
      <c r="A21" s="210" t="str">
        <f>I16</f>
        <v>TRINIDAD &amp; TOB.</v>
      </c>
      <c r="B21" s="293" t="str">
        <f t="shared" si="2"/>
        <v>333</v>
      </c>
      <c r="C21" s="300" t="str">
        <f t="shared" si="2"/>
        <v>Petroleum Crude</v>
      </c>
      <c r="D21" s="300">
        <f t="shared" si="2"/>
        <v>5812768</v>
      </c>
      <c r="E21" s="295">
        <f t="shared" si="2"/>
        <v>12447979</v>
      </c>
      <c r="F21" s="4"/>
      <c r="G21" s="4"/>
      <c r="H21" s="326" t="s">
        <v>235</v>
      </c>
      <c r="I21" s="326" t="s">
        <v>236</v>
      </c>
      <c r="J21" s="326" t="s">
        <v>285</v>
      </c>
      <c r="K21" s="326" t="s">
        <v>286</v>
      </c>
      <c r="L21" s="327">
        <v>536229356</v>
      </c>
      <c r="M21" s="327">
        <v>751065137</v>
      </c>
    </row>
    <row r="22" spans="1:13" ht="16.5">
      <c r="A22" s="201"/>
      <c r="B22" s="293" t="str">
        <f t="shared" si="2"/>
        <v>334</v>
      </c>
      <c r="C22" s="300" t="str">
        <f t="shared" si="2"/>
        <v>Petroleum Products Refined</v>
      </c>
      <c r="D22" s="300">
        <f t="shared" si="2"/>
        <v>536229356</v>
      </c>
      <c r="E22" s="295">
        <f t="shared" si="2"/>
        <v>751065137</v>
      </c>
      <c r="F22" s="4"/>
      <c r="G22" s="4"/>
      <c r="H22" s="326" t="s">
        <v>235</v>
      </c>
      <c r="I22" s="326" t="s">
        <v>236</v>
      </c>
      <c r="J22" s="326" t="s">
        <v>395</v>
      </c>
      <c r="K22" s="326" t="s">
        <v>396</v>
      </c>
      <c r="L22" s="327">
        <v>15072362</v>
      </c>
      <c r="M22" s="327">
        <v>11172876</v>
      </c>
    </row>
    <row r="23" spans="1:13" ht="16.5">
      <c r="A23" s="201"/>
      <c r="B23" s="293" t="str">
        <f t="shared" si="2"/>
        <v>344</v>
      </c>
      <c r="C23" s="300" t="str">
        <f t="shared" si="2"/>
        <v>Petrol Gases</v>
      </c>
      <c r="D23" s="300">
        <f t="shared" si="2"/>
        <v>15072362</v>
      </c>
      <c r="E23" s="295">
        <f t="shared" si="2"/>
        <v>11172876</v>
      </c>
      <c r="F23" s="4"/>
      <c r="G23" s="4"/>
      <c r="H23" s="326" t="s">
        <v>235</v>
      </c>
      <c r="I23" s="326" t="s">
        <v>236</v>
      </c>
      <c r="J23" s="326" t="s">
        <v>103</v>
      </c>
      <c r="K23" s="326" t="s">
        <v>287</v>
      </c>
      <c r="L23" s="327">
        <v>10743455</v>
      </c>
      <c r="M23" s="327">
        <v>10203827</v>
      </c>
    </row>
    <row r="24" spans="1:13" ht="16.5">
      <c r="A24" s="201"/>
      <c r="B24" s="293" t="str">
        <f t="shared" si="2"/>
        <v>554</v>
      </c>
      <c r="C24" s="300" t="str">
        <f t="shared" si="2"/>
        <v>Soaps, Cleaning Prep.</v>
      </c>
      <c r="D24" s="300">
        <f t="shared" si="2"/>
        <v>10743455</v>
      </c>
      <c r="E24" s="295">
        <f t="shared" si="2"/>
        <v>10203827</v>
      </c>
      <c r="F24" s="4"/>
      <c r="G24" s="4"/>
      <c r="H24" s="326" t="s">
        <v>235</v>
      </c>
      <c r="I24" s="326" t="s">
        <v>236</v>
      </c>
      <c r="J24" s="326" t="s">
        <v>288</v>
      </c>
      <c r="K24" s="326" t="s">
        <v>289</v>
      </c>
      <c r="L24" s="327">
        <v>13183130</v>
      </c>
      <c r="M24" s="327">
        <v>13472102</v>
      </c>
    </row>
    <row r="25" spans="1:13" ht="16.5">
      <c r="A25" s="201"/>
      <c r="B25" s="293" t="str">
        <f t="shared" si="2"/>
        <v>642</v>
      </c>
      <c r="C25" s="300" t="str">
        <f t="shared" si="2"/>
        <v>Articles Of Paper</v>
      </c>
      <c r="D25" s="300">
        <f t="shared" si="2"/>
        <v>13183130</v>
      </c>
      <c r="E25" s="295">
        <f t="shared" si="2"/>
        <v>13472102</v>
      </c>
      <c r="F25" s="4"/>
      <c r="G25" s="4"/>
      <c r="H25" s="326" t="s">
        <v>235</v>
      </c>
      <c r="I25" s="326" t="s">
        <v>236</v>
      </c>
      <c r="J25" s="326" t="s">
        <v>290</v>
      </c>
      <c r="K25" s="326" t="s">
        <v>291</v>
      </c>
      <c r="L25" s="327">
        <v>7081278</v>
      </c>
      <c r="M25" s="327">
        <v>7463875</v>
      </c>
    </row>
    <row r="26" spans="1:13" ht="16.5">
      <c r="A26" s="201"/>
      <c r="B26" s="293" t="str">
        <f t="shared" si="2"/>
        <v>676</v>
      </c>
      <c r="C26" s="300" t="str">
        <f t="shared" si="2"/>
        <v>Iron And Steel Bars, Rods</v>
      </c>
      <c r="D26" s="300">
        <f t="shared" si="2"/>
        <v>7081278</v>
      </c>
      <c r="E26" s="295">
        <f t="shared" si="2"/>
        <v>7463875</v>
      </c>
      <c r="F26" s="4"/>
      <c r="G26" s="4"/>
      <c r="H26" s="326" t="s">
        <v>292</v>
      </c>
      <c r="I26" s="326" t="s">
        <v>293</v>
      </c>
      <c r="J26" s="326" t="s">
        <v>294</v>
      </c>
      <c r="K26" s="326" t="s">
        <v>295</v>
      </c>
      <c r="L26" s="327">
        <v>6583263</v>
      </c>
      <c r="M26" s="327">
        <v>6512599</v>
      </c>
    </row>
    <row r="27" spans="1:13" ht="16.5">
      <c r="A27" s="201"/>
      <c r="B27" s="212"/>
      <c r="C27" s="217"/>
      <c r="D27" s="218"/>
      <c r="E27" s="219"/>
      <c r="F27" s="4"/>
      <c r="G27" s="200"/>
      <c r="H27" s="326" t="s">
        <v>292</v>
      </c>
      <c r="I27" s="326" t="s">
        <v>293</v>
      </c>
      <c r="J27" s="326" t="s">
        <v>359</v>
      </c>
      <c r="K27" s="326" t="s">
        <v>360</v>
      </c>
      <c r="L27" s="327">
        <v>5099535</v>
      </c>
      <c r="M27" s="327">
        <v>4616889</v>
      </c>
    </row>
    <row r="28" spans="1:13" ht="16.5">
      <c r="A28" s="81"/>
      <c r="B28" s="293" t="str">
        <f>J26</f>
        <v>625</v>
      </c>
      <c r="C28" s="300" t="str">
        <f>K26</f>
        <v>Rubber Tyres,Cases</v>
      </c>
      <c r="D28" s="294">
        <f>L26</f>
        <v>6583263</v>
      </c>
      <c r="E28" s="295">
        <f>M26</f>
        <v>6512599</v>
      </c>
      <c r="F28" s="216"/>
      <c r="G28" s="203"/>
      <c r="H28" s="326" t="s">
        <v>292</v>
      </c>
      <c r="I28" s="326" t="s">
        <v>293</v>
      </c>
      <c r="J28" s="326" t="s">
        <v>264</v>
      </c>
      <c r="K28" s="326" t="s">
        <v>265</v>
      </c>
      <c r="L28" s="327">
        <v>12564727</v>
      </c>
      <c r="M28" s="327">
        <v>12439074</v>
      </c>
    </row>
    <row r="29" spans="1:13" ht="16.5">
      <c r="A29" s="201"/>
      <c r="B29" s="293" t="str">
        <f aca="true" t="shared" si="3" ref="B29:E37">J27</f>
        <v>658</v>
      </c>
      <c r="C29" s="300" t="str">
        <f t="shared" si="3"/>
        <v>Made-Up Textile Articles</v>
      </c>
      <c r="D29" s="294">
        <f t="shared" si="3"/>
        <v>5099535</v>
      </c>
      <c r="E29" s="295">
        <f t="shared" si="3"/>
        <v>4616889</v>
      </c>
      <c r="F29" s="202"/>
      <c r="G29" s="203"/>
      <c r="H29" s="326" t="s">
        <v>292</v>
      </c>
      <c r="I29" s="326" t="s">
        <v>293</v>
      </c>
      <c r="J29" s="326" t="s">
        <v>387</v>
      </c>
      <c r="K29" s="326" t="s">
        <v>388</v>
      </c>
      <c r="L29" s="327">
        <v>5318209</v>
      </c>
      <c r="M29" s="327">
        <v>3221068</v>
      </c>
    </row>
    <row r="30" spans="1:13" ht="16.5">
      <c r="A30" s="201"/>
      <c r="B30" s="293" t="str">
        <f t="shared" si="3"/>
        <v>752</v>
      </c>
      <c r="C30" s="300" t="str">
        <f t="shared" si="3"/>
        <v>Data Processing Machines</v>
      </c>
      <c r="D30" s="294">
        <f t="shared" si="3"/>
        <v>12564727</v>
      </c>
      <c r="E30" s="295">
        <f t="shared" si="3"/>
        <v>12439074</v>
      </c>
      <c r="F30" s="208"/>
      <c r="G30" s="220"/>
      <c r="H30" s="326" t="s">
        <v>292</v>
      </c>
      <c r="I30" s="326" t="s">
        <v>293</v>
      </c>
      <c r="J30" s="326" t="s">
        <v>268</v>
      </c>
      <c r="K30" s="326" t="s">
        <v>269</v>
      </c>
      <c r="L30" s="327">
        <v>29638693</v>
      </c>
      <c r="M30" s="327">
        <v>20530239</v>
      </c>
    </row>
    <row r="31" spans="1:13" ht="16.5">
      <c r="A31" s="201"/>
      <c r="B31" s="293" t="str">
        <f t="shared" si="3"/>
        <v>761</v>
      </c>
      <c r="C31" s="300" t="str">
        <f t="shared" si="3"/>
        <v>Television Receivers</v>
      </c>
      <c r="D31" s="294">
        <f t="shared" si="3"/>
        <v>5318209</v>
      </c>
      <c r="E31" s="295">
        <f t="shared" si="3"/>
        <v>3221068</v>
      </c>
      <c r="F31" s="208"/>
      <c r="G31" s="220"/>
      <c r="H31" s="326" t="s">
        <v>292</v>
      </c>
      <c r="I31" s="326" t="s">
        <v>293</v>
      </c>
      <c r="J31" s="326" t="s">
        <v>298</v>
      </c>
      <c r="K31" s="326" t="s">
        <v>299</v>
      </c>
      <c r="L31" s="327">
        <v>4451538</v>
      </c>
      <c r="M31" s="327">
        <v>2233852</v>
      </c>
    </row>
    <row r="32" spans="1:13" ht="16.5">
      <c r="A32" s="210" t="str">
        <f>I26</f>
        <v>CHINA, PEO.REP.</v>
      </c>
      <c r="B32" s="293" t="str">
        <f t="shared" si="3"/>
        <v>764</v>
      </c>
      <c r="C32" s="300" t="str">
        <f t="shared" si="3"/>
        <v>Telecommunication Equipment</v>
      </c>
      <c r="D32" s="294">
        <f t="shared" si="3"/>
        <v>29638693</v>
      </c>
      <c r="E32" s="295">
        <f t="shared" si="3"/>
        <v>20530239</v>
      </c>
      <c r="F32" s="208"/>
      <c r="G32" s="220"/>
      <c r="H32" s="326" t="s">
        <v>292</v>
      </c>
      <c r="I32" s="326" t="s">
        <v>293</v>
      </c>
      <c r="J32" s="326" t="s">
        <v>113</v>
      </c>
      <c r="K32" s="326" t="s">
        <v>272</v>
      </c>
      <c r="L32" s="327">
        <v>5329990</v>
      </c>
      <c r="M32" s="327">
        <v>4144319</v>
      </c>
    </row>
    <row r="33" spans="1:13" ht="16.5">
      <c r="A33" s="201"/>
      <c r="B33" s="293" t="str">
        <f t="shared" si="3"/>
        <v>776</v>
      </c>
      <c r="C33" s="300" t="str">
        <f t="shared" si="3"/>
        <v>Valves Tubes Diodes</v>
      </c>
      <c r="D33" s="294">
        <f t="shared" si="3"/>
        <v>4451538</v>
      </c>
      <c r="E33" s="295">
        <f t="shared" si="3"/>
        <v>2233852</v>
      </c>
      <c r="F33" s="208"/>
      <c r="G33" s="220"/>
      <c r="H33" s="326" t="s">
        <v>292</v>
      </c>
      <c r="I33" s="326" t="s">
        <v>293</v>
      </c>
      <c r="J33" s="326" t="s">
        <v>302</v>
      </c>
      <c r="K33" s="326" t="s">
        <v>303</v>
      </c>
      <c r="L33" s="327">
        <v>10378094</v>
      </c>
      <c r="M33" s="327">
        <v>9895260</v>
      </c>
    </row>
    <row r="34" spans="1:13" ht="16.5">
      <c r="A34" s="201"/>
      <c r="B34" s="293" t="str">
        <f t="shared" si="3"/>
        <v>821</v>
      </c>
      <c r="C34" s="300" t="str">
        <f t="shared" si="3"/>
        <v>Furniture And Parts</v>
      </c>
      <c r="D34" s="294">
        <f t="shared" si="3"/>
        <v>5329990</v>
      </c>
      <c r="E34" s="295">
        <f t="shared" si="3"/>
        <v>4144319</v>
      </c>
      <c r="F34" s="208"/>
      <c r="G34" s="220"/>
      <c r="H34" s="326" t="s">
        <v>292</v>
      </c>
      <c r="I34" s="326" t="s">
        <v>293</v>
      </c>
      <c r="J34" s="326" t="s">
        <v>273</v>
      </c>
      <c r="K34" s="326" t="s">
        <v>274</v>
      </c>
      <c r="L34" s="327">
        <v>7214329</v>
      </c>
      <c r="M34" s="327">
        <v>5520468</v>
      </c>
    </row>
    <row r="35" spans="1:13" ht="16.5">
      <c r="A35" s="201"/>
      <c r="B35" s="293" t="str">
        <f t="shared" si="3"/>
        <v>851</v>
      </c>
      <c r="C35" s="300" t="str">
        <f t="shared" si="3"/>
        <v>Footwear</v>
      </c>
      <c r="D35" s="294">
        <f t="shared" si="3"/>
        <v>10378094</v>
      </c>
      <c r="E35" s="295">
        <f t="shared" si="3"/>
        <v>9895260</v>
      </c>
      <c r="F35" s="208"/>
      <c r="G35" s="220"/>
      <c r="H35" s="326" t="s">
        <v>292</v>
      </c>
      <c r="I35" s="326" t="s">
        <v>293</v>
      </c>
      <c r="J35" s="326" t="s">
        <v>275</v>
      </c>
      <c r="K35" s="326" t="s">
        <v>276</v>
      </c>
      <c r="L35" s="327">
        <v>10387851</v>
      </c>
      <c r="M35" s="327">
        <v>8361703</v>
      </c>
    </row>
    <row r="36" spans="1:13" ht="16.5">
      <c r="A36" s="201"/>
      <c r="B36" s="293" t="str">
        <f t="shared" si="3"/>
        <v>893</v>
      </c>
      <c r="C36" s="300" t="str">
        <f t="shared" si="3"/>
        <v>Articles Of Plastic</v>
      </c>
      <c r="D36" s="294">
        <f t="shared" si="3"/>
        <v>7214329</v>
      </c>
      <c r="E36" s="295">
        <f t="shared" si="3"/>
        <v>5520468</v>
      </c>
      <c r="F36" s="208"/>
      <c r="G36" s="220"/>
      <c r="H36" s="326" t="s">
        <v>216</v>
      </c>
      <c r="I36" s="326" t="s">
        <v>38</v>
      </c>
      <c r="J36" s="326" t="s">
        <v>277</v>
      </c>
      <c r="K36" s="326" t="s">
        <v>278</v>
      </c>
      <c r="L36" s="327">
        <v>4487811</v>
      </c>
      <c r="M36" s="327">
        <v>2669121</v>
      </c>
    </row>
    <row r="37" spans="1:13" ht="16.5">
      <c r="A37" s="201"/>
      <c r="B37" s="293" t="str">
        <f t="shared" si="3"/>
        <v>897</v>
      </c>
      <c r="C37" s="300" t="str">
        <f t="shared" si="3"/>
        <v>Jewellery</v>
      </c>
      <c r="D37" s="294">
        <f t="shared" si="3"/>
        <v>10387851</v>
      </c>
      <c r="E37" s="295">
        <f t="shared" si="3"/>
        <v>8361703</v>
      </c>
      <c r="F37" s="208"/>
      <c r="G37" s="220"/>
      <c r="H37" s="326" t="s">
        <v>216</v>
      </c>
      <c r="I37" s="326" t="s">
        <v>38</v>
      </c>
      <c r="J37" s="326" t="s">
        <v>279</v>
      </c>
      <c r="K37" s="326" t="s">
        <v>280</v>
      </c>
      <c r="L37" s="327">
        <v>5407979</v>
      </c>
      <c r="M37" s="327">
        <v>4285947</v>
      </c>
    </row>
    <row r="38" spans="1:13" ht="16.5">
      <c r="A38" s="201"/>
      <c r="B38" s="212"/>
      <c r="C38" s="208"/>
      <c r="D38" s="221"/>
      <c r="E38" s="222"/>
      <c r="F38" s="208"/>
      <c r="G38" s="220"/>
      <c r="H38" s="326" t="s">
        <v>216</v>
      </c>
      <c r="I38" s="326" t="s">
        <v>38</v>
      </c>
      <c r="J38" s="326" t="s">
        <v>306</v>
      </c>
      <c r="K38" s="326" t="s">
        <v>307</v>
      </c>
      <c r="L38" s="327">
        <v>8601991</v>
      </c>
      <c r="M38" s="327">
        <v>9818839</v>
      </c>
    </row>
    <row r="39" spans="1:13" ht="16.5">
      <c r="A39" s="81"/>
      <c r="B39" s="293" t="str">
        <f>J36</f>
        <v>022</v>
      </c>
      <c r="C39" s="300" t="str">
        <f>K36</f>
        <v>Milk And Cream</v>
      </c>
      <c r="D39" s="294">
        <f>L36</f>
        <v>4487811</v>
      </c>
      <c r="E39" s="295">
        <f>M36</f>
        <v>2669121</v>
      </c>
      <c r="F39" s="202"/>
      <c r="G39" s="203"/>
      <c r="H39" s="326" t="s">
        <v>216</v>
      </c>
      <c r="I39" s="326" t="s">
        <v>38</v>
      </c>
      <c r="J39" s="326" t="s">
        <v>260</v>
      </c>
      <c r="K39" s="326" t="s">
        <v>261</v>
      </c>
      <c r="L39" s="327">
        <v>4959970</v>
      </c>
      <c r="M39" s="327">
        <v>4459037</v>
      </c>
    </row>
    <row r="40" spans="1:13" ht="16.5">
      <c r="A40" s="223"/>
      <c r="B40" s="293" t="str">
        <f aca="true" t="shared" si="4" ref="B40:E48">J37</f>
        <v>048</v>
      </c>
      <c r="C40" s="300" t="str">
        <f t="shared" si="4"/>
        <v>Cereal, Flour, Starch</v>
      </c>
      <c r="D40" s="294">
        <f t="shared" si="4"/>
        <v>5407979</v>
      </c>
      <c r="E40" s="295">
        <f t="shared" si="4"/>
        <v>4285947</v>
      </c>
      <c r="F40" s="202"/>
      <c r="G40" s="203"/>
      <c r="H40" s="326" t="s">
        <v>216</v>
      </c>
      <c r="I40" s="326" t="s">
        <v>38</v>
      </c>
      <c r="J40" s="326" t="s">
        <v>310</v>
      </c>
      <c r="K40" s="326" t="s">
        <v>311</v>
      </c>
      <c r="L40" s="327">
        <v>5179859</v>
      </c>
      <c r="M40" s="327">
        <v>5765503</v>
      </c>
    </row>
    <row r="41" spans="1:13" ht="16.5">
      <c r="A41" s="224"/>
      <c r="B41" s="293" t="str">
        <f t="shared" si="4"/>
        <v>061</v>
      </c>
      <c r="C41" s="300" t="str">
        <f t="shared" si="4"/>
        <v>Sugar, Molasses, Honey</v>
      </c>
      <c r="D41" s="294">
        <f t="shared" si="4"/>
        <v>8601991</v>
      </c>
      <c r="E41" s="295">
        <f t="shared" si="4"/>
        <v>9818839</v>
      </c>
      <c r="F41" s="202"/>
      <c r="G41" s="203"/>
      <c r="H41" s="326" t="s">
        <v>216</v>
      </c>
      <c r="I41" s="326" t="s">
        <v>38</v>
      </c>
      <c r="J41" s="326" t="s">
        <v>312</v>
      </c>
      <c r="K41" s="326" t="s">
        <v>313</v>
      </c>
      <c r="L41" s="327">
        <v>8115565</v>
      </c>
      <c r="M41" s="327">
        <v>7852406</v>
      </c>
    </row>
    <row r="42" spans="1:13" ht="16.5">
      <c r="A42" s="224"/>
      <c r="B42" s="293" t="str">
        <f t="shared" si="4"/>
        <v>098</v>
      </c>
      <c r="C42" s="300" t="str">
        <f t="shared" si="4"/>
        <v>Edible Products</v>
      </c>
      <c r="D42" s="294">
        <f t="shared" si="4"/>
        <v>4959970</v>
      </c>
      <c r="E42" s="295">
        <f t="shared" si="4"/>
        <v>4459037</v>
      </c>
      <c r="F42" s="202"/>
      <c r="G42" s="203"/>
      <c r="H42" s="326" t="s">
        <v>216</v>
      </c>
      <c r="I42" s="326" t="s">
        <v>38</v>
      </c>
      <c r="J42" s="326" t="s">
        <v>397</v>
      </c>
      <c r="K42" s="326" t="s">
        <v>398</v>
      </c>
      <c r="L42" s="327">
        <v>3548311</v>
      </c>
      <c r="M42" s="327">
        <v>926515</v>
      </c>
    </row>
    <row r="43" spans="1:13" ht="16.5">
      <c r="A43" s="210" t="str">
        <f>I36</f>
        <v>UNITED KINGDOM</v>
      </c>
      <c r="B43" s="293" t="str">
        <f t="shared" si="4"/>
        <v>112</v>
      </c>
      <c r="C43" s="300" t="str">
        <f t="shared" si="4"/>
        <v>Alcoholic Beverages</v>
      </c>
      <c r="D43" s="294">
        <f t="shared" si="4"/>
        <v>5179859</v>
      </c>
      <c r="E43" s="295">
        <f t="shared" si="4"/>
        <v>5765503</v>
      </c>
      <c r="F43" s="202"/>
      <c r="G43" s="203"/>
      <c r="H43" s="326" t="s">
        <v>216</v>
      </c>
      <c r="I43" s="326" t="s">
        <v>38</v>
      </c>
      <c r="J43" s="326" t="s">
        <v>367</v>
      </c>
      <c r="K43" s="326" t="s">
        <v>368</v>
      </c>
      <c r="L43" s="327">
        <v>6246311</v>
      </c>
      <c r="M43" s="327">
        <v>6173944</v>
      </c>
    </row>
    <row r="44" spans="1:13" ht="16.5">
      <c r="A44" s="224"/>
      <c r="B44" s="293" t="str">
        <f t="shared" si="4"/>
        <v>542</v>
      </c>
      <c r="C44" s="300" t="str">
        <f t="shared" si="4"/>
        <v>Medicaments Including Vet. Med.</v>
      </c>
      <c r="D44" s="294">
        <f t="shared" si="4"/>
        <v>8115565</v>
      </c>
      <c r="E44" s="295">
        <f t="shared" si="4"/>
        <v>7852406</v>
      </c>
      <c r="F44" s="202"/>
      <c r="G44" s="203"/>
      <c r="H44" s="326" t="s">
        <v>216</v>
      </c>
      <c r="I44" s="326" t="s">
        <v>38</v>
      </c>
      <c r="J44" s="326" t="s">
        <v>399</v>
      </c>
      <c r="K44" s="326" t="s">
        <v>400</v>
      </c>
      <c r="L44" s="327">
        <v>9372091</v>
      </c>
      <c r="M44" s="327">
        <v>956706</v>
      </c>
    </row>
    <row r="45" spans="1:13" ht="16.5">
      <c r="A45" s="224"/>
      <c r="B45" s="293" t="str">
        <f t="shared" si="4"/>
        <v>728</v>
      </c>
      <c r="C45" s="300" t="str">
        <f t="shared" si="4"/>
        <v>Other Machinery</v>
      </c>
      <c r="D45" s="294">
        <f t="shared" si="4"/>
        <v>3548311</v>
      </c>
      <c r="E45" s="295">
        <f t="shared" si="4"/>
        <v>926515</v>
      </c>
      <c r="F45" s="202"/>
      <c r="G45" s="203"/>
      <c r="H45" s="326" t="s">
        <v>216</v>
      </c>
      <c r="I45" s="326" t="s">
        <v>38</v>
      </c>
      <c r="J45" s="326" t="s">
        <v>314</v>
      </c>
      <c r="K45" s="326" t="s">
        <v>315</v>
      </c>
      <c r="L45" s="327">
        <v>7094458</v>
      </c>
      <c r="M45" s="327">
        <v>7570887</v>
      </c>
    </row>
    <row r="46" spans="1:13" ht="16.5">
      <c r="A46" s="224"/>
      <c r="B46" s="293" t="str">
        <f t="shared" si="4"/>
        <v>781</v>
      </c>
      <c r="C46" s="300" t="str">
        <f t="shared" si="4"/>
        <v>Motor Cars</v>
      </c>
      <c r="D46" s="294">
        <f t="shared" si="4"/>
        <v>6246311</v>
      </c>
      <c r="E46" s="295">
        <f t="shared" si="4"/>
        <v>6173944</v>
      </c>
      <c r="F46" s="208"/>
      <c r="G46" s="220"/>
      <c r="H46" s="326" t="s">
        <v>218</v>
      </c>
      <c r="I46" s="326" t="s">
        <v>43</v>
      </c>
      <c r="J46" s="326" t="s">
        <v>363</v>
      </c>
      <c r="K46" s="326" t="s">
        <v>364</v>
      </c>
      <c r="L46" s="327">
        <v>920331</v>
      </c>
      <c r="M46" s="327">
        <v>1492790</v>
      </c>
    </row>
    <row r="47" spans="1:13" ht="16.5">
      <c r="A47" s="224"/>
      <c r="B47" s="293" t="str">
        <f t="shared" si="4"/>
        <v>874</v>
      </c>
      <c r="C47" s="300" t="str">
        <f t="shared" si="4"/>
        <v>Measuring Checking Instruments</v>
      </c>
      <c r="D47" s="294">
        <f t="shared" si="4"/>
        <v>9372091</v>
      </c>
      <c r="E47" s="295">
        <f t="shared" si="4"/>
        <v>956706</v>
      </c>
      <c r="F47" s="227"/>
      <c r="G47" s="226"/>
      <c r="H47" s="326" t="s">
        <v>218</v>
      </c>
      <c r="I47" s="326" t="s">
        <v>43</v>
      </c>
      <c r="J47" s="326" t="s">
        <v>285</v>
      </c>
      <c r="K47" s="326" t="s">
        <v>286</v>
      </c>
      <c r="L47" s="327">
        <v>86307122</v>
      </c>
      <c r="M47" s="327">
        <v>2264</v>
      </c>
    </row>
    <row r="48" spans="1:13" ht="16.5">
      <c r="A48" s="224"/>
      <c r="B48" s="293" t="str">
        <f t="shared" si="4"/>
        <v>892</v>
      </c>
      <c r="C48" s="300" t="str">
        <f t="shared" si="4"/>
        <v>Printed Matter</v>
      </c>
      <c r="D48" s="294">
        <f t="shared" si="4"/>
        <v>7094458</v>
      </c>
      <c r="E48" s="295">
        <f t="shared" si="4"/>
        <v>7570887</v>
      </c>
      <c r="F48" s="228"/>
      <c r="G48" s="194"/>
      <c r="H48" s="326" t="s">
        <v>218</v>
      </c>
      <c r="I48" s="326" t="s">
        <v>43</v>
      </c>
      <c r="J48" s="326" t="s">
        <v>99</v>
      </c>
      <c r="K48" s="326" t="s">
        <v>318</v>
      </c>
      <c r="L48" s="327">
        <v>526876</v>
      </c>
      <c r="M48" s="327">
        <v>38342</v>
      </c>
    </row>
    <row r="49" spans="1:13" ht="16.5">
      <c r="A49" s="224"/>
      <c r="B49" s="212"/>
      <c r="C49" s="229"/>
      <c r="D49" s="230"/>
      <c r="E49" s="231"/>
      <c r="F49" s="228"/>
      <c r="G49" s="232"/>
      <c r="H49" s="326" t="s">
        <v>218</v>
      </c>
      <c r="I49" s="326" t="s">
        <v>43</v>
      </c>
      <c r="J49" s="326" t="s">
        <v>312</v>
      </c>
      <c r="K49" s="326" t="s">
        <v>313</v>
      </c>
      <c r="L49" s="327">
        <v>1934136</v>
      </c>
      <c r="M49" s="327">
        <v>2324816</v>
      </c>
    </row>
    <row r="50" spans="1:13" ht="16.5">
      <c r="A50" s="81"/>
      <c r="B50" s="293" t="str">
        <f>J46</f>
        <v>081</v>
      </c>
      <c r="C50" s="300" t="str">
        <f>K46</f>
        <v>Feeding Stuff, Animals</v>
      </c>
      <c r="D50" s="294">
        <f>L46</f>
        <v>920331</v>
      </c>
      <c r="E50" s="295">
        <f>M46</f>
        <v>1492790</v>
      </c>
      <c r="F50" s="216"/>
      <c r="G50" s="203"/>
      <c r="H50" s="326" t="s">
        <v>218</v>
      </c>
      <c r="I50" s="326" t="s">
        <v>43</v>
      </c>
      <c r="J50" s="326" t="s">
        <v>103</v>
      </c>
      <c r="K50" s="326" t="s">
        <v>287</v>
      </c>
      <c r="L50" s="327">
        <v>322346</v>
      </c>
      <c r="M50" s="327">
        <v>339399</v>
      </c>
    </row>
    <row r="51" spans="1:13" ht="16.5">
      <c r="A51" s="224"/>
      <c r="B51" s="293" t="str">
        <f aca="true" t="shared" si="5" ref="B51:E59">J47</f>
        <v>334</v>
      </c>
      <c r="C51" s="300" t="str">
        <f t="shared" si="5"/>
        <v>Petroleum Products Refined</v>
      </c>
      <c r="D51" s="294">
        <f t="shared" si="5"/>
        <v>86307122</v>
      </c>
      <c r="E51" s="295">
        <f t="shared" si="5"/>
        <v>2264</v>
      </c>
      <c r="F51" s="216"/>
      <c r="G51" s="203"/>
      <c r="H51" s="326" t="s">
        <v>218</v>
      </c>
      <c r="I51" s="326" t="s">
        <v>43</v>
      </c>
      <c r="J51" s="326" t="s">
        <v>105</v>
      </c>
      <c r="K51" s="326" t="s">
        <v>321</v>
      </c>
      <c r="L51" s="327">
        <v>1504345</v>
      </c>
      <c r="M51" s="327">
        <v>1866975</v>
      </c>
    </row>
    <row r="52" spans="1:13" ht="16.5">
      <c r="A52" s="199"/>
      <c r="B52" s="293" t="str">
        <f t="shared" si="5"/>
        <v>533</v>
      </c>
      <c r="C52" s="300" t="str">
        <f t="shared" si="5"/>
        <v>Pigments, Paints, Varnishes</v>
      </c>
      <c r="D52" s="294">
        <f t="shared" si="5"/>
        <v>526876</v>
      </c>
      <c r="E52" s="295">
        <f t="shared" si="5"/>
        <v>38342</v>
      </c>
      <c r="F52" s="216"/>
      <c r="G52" s="203"/>
      <c r="H52" s="326" t="s">
        <v>218</v>
      </c>
      <c r="I52" s="326" t="s">
        <v>43</v>
      </c>
      <c r="J52" s="326" t="s">
        <v>401</v>
      </c>
      <c r="K52" s="326" t="s">
        <v>402</v>
      </c>
      <c r="L52" s="327">
        <v>576978</v>
      </c>
      <c r="M52" s="327">
        <v>453949</v>
      </c>
    </row>
    <row r="53" spans="1:13" ht="16.5">
      <c r="A53" s="199"/>
      <c r="B53" s="293" t="str">
        <f t="shared" si="5"/>
        <v>542</v>
      </c>
      <c r="C53" s="300" t="str">
        <f t="shared" si="5"/>
        <v>Medicaments Including Vet. Med.</v>
      </c>
      <c r="D53" s="294">
        <f t="shared" si="5"/>
        <v>1934136</v>
      </c>
      <c r="E53" s="295">
        <f t="shared" si="5"/>
        <v>2324816</v>
      </c>
      <c r="F53" s="216"/>
      <c r="G53" s="203"/>
      <c r="H53" s="326" t="s">
        <v>218</v>
      </c>
      <c r="I53" s="326" t="s">
        <v>43</v>
      </c>
      <c r="J53" s="326" t="s">
        <v>296</v>
      </c>
      <c r="K53" s="326" t="s">
        <v>297</v>
      </c>
      <c r="L53" s="327">
        <v>603270</v>
      </c>
      <c r="M53" s="327">
        <v>553447</v>
      </c>
    </row>
    <row r="54" spans="1:13" ht="16.5">
      <c r="A54" s="210" t="str">
        <f>I46</f>
        <v>PUERTO RICO</v>
      </c>
      <c r="B54" s="293" t="str">
        <f t="shared" si="5"/>
        <v>554</v>
      </c>
      <c r="C54" s="300" t="str">
        <f t="shared" si="5"/>
        <v>Soaps, Cleaning Prep.</v>
      </c>
      <c r="D54" s="294">
        <f t="shared" si="5"/>
        <v>322346</v>
      </c>
      <c r="E54" s="295">
        <f t="shared" si="5"/>
        <v>339399</v>
      </c>
      <c r="F54" s="216"/>
      <c r="G54" s="203"/>
      <c r="H54" s="326" t="s">
        <v>218</v>
      </c>
      <c r="I54" s="326" t="s">
        <v>43</v>
      </c>
      <c r="J54" s="326" t="s">
        <v>403</v>
      </c>
      <c r="K54" s="326" t="s">
        <v>404</v>
      </c>
      <c r="L54" s="327">
        <v>611135</v>
      </c>
      <c r="M54" s="327">
        <v>238889</v>
      </c>
    </row>
    <row r="55" spans="1:13" ht="16.5">
      <c r="A55" s="199"/>
      <c r="B55" s="293" t="str">
        <f t="shared" si="5"/>
        <v>591</v>
      </c>
      <c r="C55" s="300" t="str">
        <f t="shared" si="5"/>
        <v>Disinfectants,Insecticides</v>
      </c>
      <c r="D55" s="294">
        <f t="shared" si="5"/>
        <v>1504345</v>
      </c>
      <c r="E55" s="295">
        <f t="shared" si="5"/>
        <v>1866975</v>
      </c>
      <c r="F55" s="216"/>
      <c r="G55" s="203"/>
      <c r="H55" s="326" t="s">
        <v>218</v>
      </c>
      <c r="I55" s="326" t="s">
        <v>43</v>
      </c>
      <c r="J55" s="326" t="s">
        <v>273</v>
      </c>
      <c r="K55" s="326" t="s">
        <v>274</v>
      </c>
      <c r="L55" s="327">
        <v>2580791</v>
      </c>
      <c r="M55" s="327">
        <v>2670221</v>
      </c>
    </row>
    <row r="56" spans="1:10" ht="16.5">
      <c r="A56" s="199"/>
      <c r="B56" s="293" t="str">
        <f t="shared" si="5"/>
        <v>598</v>
      </c>
      <c r="C56" s="300" t="str">
        <f t="shared" si="5"/>
        <v>Misc. Chemical Products</v>
      </c>
      <c r="D56" s="294">
        <f t="shared" si="5"/>
        <v>576978</v>
      </c>
      <c r="E56" s="295">
        <f t="shared" si="5"/>
        <v>453949</v>
      </c>
      <c r="F56" s="216"/>
      <c r="G56" s="203"/>
      <c r="H56" s="193"/>
      <c r="I56" s="194"/>
      <c r="J56" s="194"/>
    </row>
    <row r="57" spans="1:10" ht="16.5">
      <c r="A57" s="199"/>
      <c r="B57" s="293" t="str">
        <f t="shared" si="5"/>
        <v>692</v>
      </c>
      <c r="C57" s="300" t="str">
        <f t="shared" si="5"/>
        <v>Metal Containers</v>
      </c>
      <c r="D57" s="294">
        <f t="shared" si="5"/>
        <v>603270</v>
      </c>
      <c r="E57" s="295">
        <f t="shared" si="5"/>
        <v>553447</v>
      </c>
      <c r="F57" s="216"/>
      <c r="G57" s="203"/>
      <c r="H57" s="193"/>
      <c r="I57" s="194"/>
      <c r="J57" s="194"/>
    </row>
    <row r="58" spans="1:10" ht="16.5">
      <c r="A58" s="199"/>
      <c r="B58" s="293" t="str">
        <f t="shared" si="5"/>
        <v>741</v>
      </c>
      <c r="C58" s="300" t="str">
        <f t="shared" si="5"/>
        <v>Heating Cooling Equipment</v>
      </c>
      <c r="D58" s="294">
        <f t="shared" si="5"/>
        <v>611135</v>
      </c>
      <c r="E58" s="295">
        <f t="shared" si="5"/>
        <v>238889</v>
      </c>
      <c r="F58" s="216"/>
      <c r="G58" s="203"/>
      <c r="H58" s="193"/>
      <c r="I58" s="194"/>
      <c r="J58" s="194"/>
    </row>
    <row r="59" spans="1:10" ht="16.5">
      <c r="A59" s="199"/>
      <c r="B59" s="296" t="str">
        <f t="shared" si="5"/>
        <v>893</v>
      </c>
      <c r="C59" s="301" t="str">
        <f t="shared" si="5"/>
        <v>Articles Of Plastic</v>
      </c>
      <c r="D59" s="297">
        <f t="shared" si="5"/>
        <v>2580791</v>
      </c>
      <c r="E59" s="298">
        <f t="shared" si="5"/>
        <v>2670221</v>
      </c>
      <c r="F59" s="216"/>
      <c r="G59" s="203"/>
      <c r="H59" s="193"/>
      <c r="I59" s="194"/>
      <c r="J59" s="194"/>
    </row>
    <row r="60" spans="1:10" ht="16.5">
      <c r="A60" s="195"/>
      <c r="B60" s="233"/>
      <c r="C60" s="189"/>
      <c r="D60" s="189"/>
      <c r="E60" s="225"/>
      <c r="F60" s="234"/>
      <c r="G60" s="189"/>
      <c r="H60" s="193"/>
      <c r="I60" s="194"/>
      <c r="J60" s="194"/>
    </row>
    <row r="61" spans="1:10" ht="16.5">
      <c r="A61" s="226"/>
      <c r="B61" s="233"/>
      <c r="C61" s="226"/>
      <c r="D61" s="226"/>
      <c r="E61" s="194"/>
      <c r="F61" s="234"/>
      <c r="G61" s="189"/>
      <c r="H61" s="193"/>
      <c r="I61" s="194"/>
      <c r="J61" s="194"/>
    </row>
    <row r="62" spans="1:10" ht="16.5">
      <c r="A62" s="194"/>
      <c r="B62" s="233"/>
      <c r="C62" s="194"/>
      <c r="D62" s="194"/>
      <c r="E62" s="194"/>
      <c r="F62" s="234"/>
      <c r="G62" s="189"/>
      <c r="H62" s="193"/>
      <c r="I62" s="194"/>
      <c r="J62" s="194"/>
    </row>
    <row r="63" spans="1:10" ht="16.5">
      <c r="A63" s="232"/>
      <c r="B63" s="233"/>
      <c r="C63" s="232"/>
      <c r="D63" s="232"/>
      <c r="E63" s="194"/>
      <c r="F63" s="234"/>
      <c r="G63" s="189"/>
      <c r="H63" s="193"/>
      <c r="I63" s="194"/>
      <c r="J63" s="194"/>
    </row>
    <row r="64" spans="1:10" ht="16.5">
      <c r="A64" s="190"/>
      <c r="B64" s="235"/>
      <c r="C64" s="191"/>
      <c r="D64" s="192"/>
      <c r="E64" s="193"/>
      <c r="F64" s="234"/>
      <c r="G64" s="189"/>
      <c r="H64" s="193"/>
      <c r="I64" s="194"/>
      <c r="J64" s="194"/>
    </row>
    <row r="65" spans="1:10" ht="16.5">
      <c r="A65" s="190"/>
      <c r="B65" s="235"/>
      <c r="C65" s="191"/>
      <c r="D65" s="196"/>
      <c r="E65" s="193"/>
      <c r="F65" s="234"/>
      <c r="G65" s="189"/>
      <c r="H65" s="193"/>
      <c r="I65" s="194"/>
      <c r="J65" s="194"/>
    </row>
    <row r="66" spans="1:10" ht="16.5">
      <c r="A66" s="190"/>
      <c r="B66" s="235"/>
      <c r="C66" s="190"/>
      <c r="D66" s="190"/>
      <c r="E66" s="193"/>
      <c r="F66" s="234"/>
      <c r="G66" s="189"/>
      <c r="H66" s="193"/>
      <c r="I66" s="194"/>
      <c r="J66" s="194"/>
    </row>
    <row r="67" spans="1:10" ht="15">
      <c r="A67" s="236"/>
      <c r="B67" s="237"/>
      <c r="C67" s="236"/>
      <c r="D67" s="236"/>
      <c r="E67" s="238"/>
      <c r="F67" s="234"/>
      <c r="G67" s="189"/>
      <c r="H67" s="193"/>
      <c r="I67" s="194"/>
      <c r="J67" s="194"/>
    </row>
    <row r="68" spans="1:10" ht="16.5">
      <c r="A68" s="200"/>
      <c r="B68" s="235"/>
      <c r="C68" s="4"/>
      <c r="D68" s="200"/>
      <c r="E68" s="189"/>
      <c r="F68" s="239"/>
      <c r="G68" s="189"/>
      <c r="H68" s="193"/>
      <c r="I68" s="194"/>
      <c r="J68" s="194"/>
    </row>
    <row r="69" spans="1:10" ht="15.75">
      <c r="A69" s="4"/>
      <c r="B69" s="240"/>
      <c r="C69" s="241"/>
      <c r="D69" s="242"/>
      <c r="E69" s="225"/>
      <c r="F69" s="243"/>
      <c r="G69" s="226"/>
      <c r="H69" s="194"/>
      <c r="I69" s="194"/>
      <c r="J69" s="194"/>
    </row>
    <row r="70" spans="1:10" ht="16.5">
      <c r="A70" s="204"/>
      <c r="B70" s="240"/>
      <c r="C70" s="241"/>
      <c r="D70" s="242"/>
      <c r="E70" s="193"/>
      <c r="F70" s="243"/>
      <c r="G70" s="194"/>
      <c r="H70" s="194"/>
      <c r="I70" s="194"/>
      <c r="J70" s="194"/>
    </row>
    <row r="71" spans="1:10" ht="15.75">
      <c r="A71" s="207"/>
      <c r="B71" s="240"/>
      <c r="C71" s="241"/>
      <c r="D71" s="242"/>
      <c r="E71" s="193"/>
      <c r="F71" s="243"/>
      <c r="G71" s="194"/>
      <c r="H71" s="194"/>
      <c r="I71" s="194"/>
      <c r="J71" s="194"/>
    </row>
    <row r="72" spans="1:10" ht="15.75">
      <c r="A72" s="207"/>
      <c r="B72" s="240"/>
      <c r="C72" s="241"/>
      <c r="D72" s="242"/>
      <c r="E72" s="193"/>
      <c r="F72" s="243"/>
      <c r="G72" s="194"/>
      <c r="H72" s="194"/>
      <c r="I72" s="194"/>
      <c r="J72" s="194"/>
    </row>
    <row r="73" spans="1:10" ht="16.5">
      <c r="A73" s="204"/>
      <c r="B73" s="240"/>
      <c r="C73" s="241"/>
      <c r="D73" s="242"/>
      <c r="E73" s="193"/>
      <c r="F73" s="243"/>
      <c r="G73" s="194"/>
      <c r="H73" s="194"/>
      <c r="I73" s="194"/>
      <c r="J73" s="194"/>
    </row>
    <row r="74" spans="1:10" ht="16.5">
      <c r="A74" s="244"/>
      <c r="B74" s="240"/>
      <c r="C74" s="241"/>
      <c r="D74" s="242"/>
      <c r="E74" s="193"/>
      <c r="F74" s="243"/>
      <c r="G74" s="194"/>
      <c r="H74" s="194"/>
      <c r="I74" s="194"/>
      <c r="J74" s="194"/>
    </row>
    <row r="75" spans="1:10" ht="16.5">
      <c r="A75" s="244"/>
      <c r="B75" s="240"/>
      <c r="C75" s="241"/>
      <c r="D75" s="242"/>
      <c r="E75" s="193"/>
      <c r="F75" s="243"/>
      <c r="G75" s="194"/>
      <c r="H75" s="194"/>
      <c r="I75" s="194"/>
      <c r="J75" s="194"/>
    </row>
    <row r="76" spans="1:10" ht="15.75">
      <c r="A76" s="4"/>
      <c r="B76" s="240"/>
      <c r="C76" s="241"/>
      <c r="D76" s="242"/>
      <c r="E76" s="193"/>
      <c r="F76" s="243"/>
      <c r="G76" s="194"/>
      <c r="H76" s="194"/>
      <c r="I76" s="194"/>
      <c r="J76" s="194"/>
    </row>
    <row r="77" spans="1:10" ht="15.75">
      <c r="A77" s="207"/>
      <c r="B77" s="240"/>
      <c r="C77" s="241"/>
      <c r="D77" s="242"/>
      <c r="E77" s="193"/>
      <c r="F77" s="243"/>
      <c r="G77" s="194"/>
      <c r="H77" s="194"/>
      <c r="I77" s="194"/>
      <c r="J77" s="194"/>
    </row>
    <row r="78" spans="1:10" ht="15.75">
      <c r="A78" s="207"/>
      <c r="B78" s="240"/>
      <c r="C78" s="241"/>
      <c r="D78" s="242"/>
      <c r="E78" s="193"/>
      <c r="F78" s="243"/>
      <c r="G78" s="194"/>
      <c r="H78" s="194"/>
      <c r="I78" s="194"/>
      <c r="J78" s="194"/>
    </row>
    <row r="79" spans="1:10" ht="15.75">
      <c r="A79" s="207"/>
      <c r="B79" s="245"/>
      <c r="C79" s="241"/>
      <c r="D79" s="246"/>
      <c r="E79" s="193"/>
      <c r="F79" s="243"/>
      <c r="G79" s="194"/>
      <c r="H79" s="194"/>
      <c r="I79" s="194"/>
      <c r="J79" s="194"/>
    </row>
    <row r="80" spans="1:10" ht="15.75">
      <c r="A80" s="4"/>
      <c r="B80" s="240"/>
      <c r="C80" s="241"/>
      <c r="D80" s="242"/>
      <c r="E80" s="193"/>
      <c r="F80" s="243"/>
      <c r="G80" s="194"/>
      <c r="H80" s="194"/>
      <c r="I80" s="194"/>
      <c r="J80" s="194"/>
    </row>
    <row r="81" spans="1:10" ht="16.5">
      <c r="A81" s="204"/>
      <c r="B81" s="240"/>
      <c r="C81" s="241"/>
      <c r="D81" s="242"/>
      <c r="E81" s="193"/>
      <c r="F81" s="243"/>
      <c r="G81" s="194"/>
      <c r="H81" s="194"/>
      <c r="I81" s="194"/>
      <c r="J81" s="194"/>
    </row>
    <row r="82" spans="1:10" ht="16.5">
      <c r="A82" s="204"/>
      <c r="B82" s="240"/>
      <c r="C82" s="241"/>
      <c r="D82" s="242"/>
      <c r="E82" s="193"/>
      <c r="F82" s="243"/>
      <c r="G82" s="194"/>
      <c r="H82" s="194"/>
      <c r="I82" s="194"/>
      <c r="J82" s="194"/>
    </row>
    <row r="83" spans="1:10" ht="16.5">
      <c r="A83" s="204"/>
      <c r="B83" s="240"/>
      <c r="C83" s="241"/>
      <c r="D83" s="242"/>
      <c r="E83" s="193"/>
      <c r="F83" s="243"/>
      <c r="G83" s="194"/>
      <c r="H83" s="194"/>
      <c r="I83" s="194"/>
      <c r="J83" s="194"/>
    </row>
    <row r="84" spans="1:10" ht="16.5">
      <c r="A84" s="247"/>
      <c r="B84" s="240"/>
      <c r="C84" s="241"/>
      <c r="D84" s="242"/>
      <c r="E84" s="193"/>
      <c r="F84" s="243"/>
      <c r="G84" s="194"/>
      <c r="H84" s="194"/>
      <c r="I84" s="194"/>
      <c r="J84" s="194"/>
    </row>
    <row r="85" spans="1:10" ht="16.5">
      <c r="A85" s="204"/>
      <c r="B85" s="240"/>
      <c r="C85" s="241"/>
      <c r="D85" s="242"/>
      <c r="E85" s="193"/>
      <c r="F85" s="243"/>
      <c r="G85" s="194"/>
      <c r="H85" s="194"/>
      <c r="I85" s="194"/>
      <c r="J85" s="194"/>
    </row>
    <row r="86" spans="1:10" ht="16.5">
      <c r="A86" s="204"/>
      <c r="B86" s="240"/>
      <c r="C86" s="241"/>
      <c r="D86" s="242"/>
      <c r="E86" s="193"/>
      <c r="F86" s="243"/>
      <c r="G86" s="194"/>
      <c r="H86" s="194"/>
      <c r="I86" s="194"/>
      <c r="J86" s="194"/>
    </row>
    <row r="87" spans="1:10" ht="16.5">
      <c r="A87" s="204"/>
      <c r="B87" s="240"/>
      <c r="C87" s="241"/>
      <c r="D87" s="242"/>
      <c r="E87" s="193"/>
      <c r="F87" s="243"/>
      <c r="G87" s="194"/>
      <c r="H87" s="194"/>
      <c r="I87" s="194"/>
      <c r="J87" s="194"/>
    </row>
    <row r="88" spans="1:10" ht="16.5">
      <c r="A88" s="204"/>
      <c r="B88" s="240"/>
      <c r="C88" s="241"/>
      <c r="D88" s="242"/>
      <c r="E88" s="193"/>
      <c r="F88" s="243"/>
      <c r="G88" s="194"/>
      <c r="H88" s="194"/>
      <c r="I88" s="194"/>
      <c r="J88" s="194"/>
    </row>
    <row r="89" spans="1:10" ht="16.5">
      <c r="A89" s="204"/>
      <c r="B89" s="240"/>
      <c r="C89" s="241"/>
      <c r="D89" s="242"/>
      <c r="E89" s="193"/>
      <c r="F89" s="243"/>
      <c r="G89" s="194"/>
      <c r="H89" s="194"/>
      <c r="I89" s="194"/>
      <c r="J89" s="194"/>
    </row>
    <row r="90" spans="1:10" ht="16.5">
      <c r="A90" s="204"/>
      <c r="B90" s="245"/>
      <c r="C90" s="248"/>
      <c r="D90" s="249"/>
      <c r="E90" s="193"/>
      <c r="F90" s="243"/>
      <c r="G90" s="194"/>
      <c r="H90" s="194"/>
      <c r="I90" s="194"/>
      <c r="J90" s="194"/>
    </row>
    <row r="91" spans="1:10" ht="15.75">
      <c r="A91" s="4"/>
      <c r="B91" s="245"/>
      <c r="C91" s="241"/>
      <c r="D91" s="246"/>
      <c r="E91" s="193"/>
      <c r="F91" s="243"/>
      <c r="G91" s="194"/>
      <c r="H91" s="194"/>
      <c r="I91" s="194"/>
      <c r="J91" s="194"/>
    </row>
    <row r="92" spans="1:10" ht="15.75">
      <c r="A92" s="4"/>
      <c r="B92" s="250"/>
      <c r="C92" s="241"/>
      <c r="D92" s="251"/>
      <c r="E92" s="193"/>
      <c r="F92" s="243"/>
      <c r="G92" s="194"/>
      <c r="H92" s="194"/>
      <c r="I92" s="194"/>
      <c r="J92" s="194"/>
    </row>
    <row r="93" spans="1:10" ht="15.75">
      <c r="A93" s="252"/>
      <c r="B93" s="250"/>
      <c r="C93" s="241"/>
      <c r="D93" s="251"/>
      <c r="E93" s="193"/>
      <c r="F93" s="243"/>
      <c r="G93" s="194"/>
      <c r="H93" s="194"/>
      <c r="I93" s="194"/>
      <c r="J93" s="194"/>
    </row>
    <row r="94" spans="1:10" ht="15.75">
      <c r="A94" s="253"/>
      <c r="B94" s="250"/>
      <c r="C94" s="241"/>
      <c r="D94" s="251"/>
      <c r="E94" s="193"/>
      <c r="F94" s="243"/>
      <c r="G94" s="194"/>
      <c r="H94" s="194"/>
      <c r="I94" s="194"/>
      <c r="J94" s="194"/>
    </row>
    <row r="95" spans="1:10" ht="15.75">
      <c r="A95" s="253"/>
      <c r="B95" s="250"/>
      <c r="C95" s="241"/>
      <c r="D95" s="251"/>
      <c r="E95" s="193"/>
      <c r="F95" s="243"/>
      <c r="G95" s="194"/>
      <c r="H95" s="194"/>
      <c r="I95" s="194"/>
      <c r="J95" s="194"/>
    </row>
    <row r="96" spans="1:10" ht="16.5">
      <c r="A96" s="204"/>
      <c r="B96" s="250"/>
      <c r="C96" s="241"/>
      <c r="D96" s="251"/>
      <c r="E96" s="193"/>
      <c r="F96" s="243"/>
      <c r="G96" s="194"/>
      <c r="H96" s="194"/>
      <c r="I96" s="194"/>
      <c r="J96" s="194"/>
    </row>
    <row r="97" spans="1:10" ht="15.75">
      <c r="A97" s="253"/>
      <c r="B97" s="250"/>
      <c r="C97" s="241"/>
      <c r="D97" s="251"/>
      <c r="E97" s="193"/>
      <c r="F97" s="243"/>
      <c r="G97" s="194"/>
      <c r="H97" s="194"/>
      <c r="I97" s="194"/>
      <c r="J97" s="194"/>
    </row>
    <row r="98" spans="1:10" ht="15.75">
      <c r="A98" s="253"/>
      <c r="B98" s="250"/>
      <c r="C98" s="241"/>
      <c r="D98" s="251"/>
      <c r="E98" s="193"/>
      <c r="F98" s="243"/>
      <c r="G98" s="194"/>
      <c r="H98" s="194"/>
      <c r="I98" s="194"/>
      <c r="J98" s="194"/>
    </row>
    <row r="99" spans="1:10" ht="15.75">
      <c r="A99" s="253"/>
      <c r="B99" s="250"/>
      <c r="C99" s="241"/>
      <c r="D99" s="251"/>
      <c r="E99" s="193"/>
      <c r="F99" s="243"/>
      <c r="G99" s="194"/>
      <c r="H99" s="194"/>
      <c r="I99" s="194"/>
      <c r="J99" s="194"/>
    </row>
    <row r="100" spans="1:10" ht="15.75">
      <c r="A100" s="253"/>
      <c r="B100" s="250"/>
      <c r="C100" s="241"/>
      <c r="D100" s="251"/>
      <c r="E100" s="193"/>
      <c r="F100" s="243"/>
      <c r="G100" s="194"/>
      <c r="H100" s="194"/>
      <c r="I100" s="194"/>
      <c r="J100" s="194"/>
    </row>
    <row r="101" spans="1:10" ht="15.75">
      <c r="A101" s="253"/>
      <c r="B101" s="250"/>
      <c r="C101" s="241"/>
      <c r="D101" s="251"/>
      <c r="E101" s="193"/>
      <c r="F101" s="243"/>
      <c r="G101" s="194"/>
      <c r="H101" s="194"/>
      <c r="I101" s="194"/>
      <c r="J101" s="194"/>
    </row>
    <row r="102" spans="1:10" ht="15.75">
      <c r="A102" s="253"/>
      <c r="B102" s="245"/>
      <c r="C102" s="254"/>
      <c r="D102" s="242"/>
      <c r="E102" s="193"/>
      <c r="F102" s="243"/>
      <c r="G102" s="194"/>
      <c r="H102" s="194"/>
      <c r="I102" s="194"/>
      <c r="J102" s="194"/>
    </row>
    <row r="103" spans="1:10" ht="15.75">
      <c r="A103" s="4"/>
      <c r="B103" s="250"/>
      <c r="C103" s="241"/>
      <c r="D103" s="251"/>
      <c r="E103" s="193"/>
      <c r="F103" s="243"/>
      <c r="G103" s="194"/>
      <c r="H103" s="194"/>
      <c r="I103" s="194"/>
      <c r="J103" s="194"/>
    </row>
    <row r="104" spans="1:10" ht="15.75">
      <c r="A104" s="253"/>
      <c r="B104" s="250"/>
      <c r="C104" s="241"/>
      <c r="D104" s="251"/>
      <c r="E104" s="193"/>
      <c r="F104" s="243"/>
      <c r="G104" s="194"/>
      <c r="H104" s="194"/>
      <c r="I104" s="194"/>
      <c r="J104" s="194"/>
    </row>
    <row r="105" spans="1:10" ht="15.75">
      <c r="A105" s="195"/>
      <c r="B105" s="250"/>
      <c r="C105" s="241"/>
      <c r="D105" s="251"/>
      <c r="E105" s="193"/>
      <c r="F105" s="243"/>
      <c r="G105" s="194"/>
      <c r="H105" s="194"/>
      <c r="I105" s="194"/>
      <c r="J105" s="194"/>
    </row>
    <row r="106" spans="1:10" ht="15.75">
      <c r="A106" s="195"/>
      <c r="B106" s="250"/>
      <c r="C106" s="241"/>
      <c r="D106" s="251"/>
      <c r="E106" s="193"/>
      <c r="F106" s="243"/>
      <c r="G106" s="194"/>
      <c r="H106" s="194"/>
      <c r="I106" s="194"/>
      <c r="J106" s="194"/>
    </row>
    <row r="107" spans="1:10" ht="16.5">
      <c r="A107" s="255"/>
      <c r="B107" s="250"/>
      <c r="C107" s="241"/>
      <c r="D107" s="251"/>
      <c r="E107" s="193"/>
      <c r="F107" s="243"/>
      <c r="G107" s="194"/>
      <c r="H107" s="194"/>
      <c r="I107" s="194"/>
      <c r="J107" s="194"/>
    </row>
    <row r="108" spans="1:10" ht="15.75">
      <c r="A108" s="195"/>
      <c r="B108" s="250"/>
      <c r="C108" s="241"/>
      <c r="D108" s="251"/>
      <c r="E108" s="193"/>
      <c r="F108" s="243"/>
      <c r="G108" s="194"/>
      <c r="H108" s="194"/>
      <c r="I108" s="194"/>
      <c r="J108" s="194"/>
    </row>
    <row r="109" spans="1:10" ht="15.75">
      <c r="A109" s="195"/>
      <c r="B109" s="250"/>
      <c r="C109" s="241"/>
      <c r="D109" s="251"/>
      <c r="E109" s="193"/>
      <c r="F109" s="243"/>
      <c r="G109" s="194"/>
      <c r="H109" s="194"/>
      <c r="I109" s="194"/>
      <c r="J109" s="194"/>
    </row>
    <row r="110" spans="1:10" ht="15.75">
      <c r="A110" s="195"/>
      <c r="B110" s="250"/>
      <c r="C110" s="241"/>
      <c r="D110" s="251"/>
      <c r="E110" s="193"/>
      <c r="F110" s="243"/>
      <c r="G110" s="194"/>
      <c r="H110" s="194"/>
      <c r="I110" s="194"/>
      <c r="J110" s="194"/>
    </row>
    <row r="111" spans="1:10" ht="15.75">
      <c r="A111" s="195"/>
      <c r="B111" s="250"/>
      <c r="C111" s="241"/>
      <c r="D111" s="251"/>
      <c r="E111" s="193"/>
      <c r="F111" s="243"/>
      <c r="G111" s="194"/>
      <c r="H111" s="194"/>
      <c r="I111" s="194"/>
      <c r="J111" s="194"/>
    </row>
    <row r="112" spans="1:10" ht="15.75">
      <c r="A112" s="195"/>
      <c r="B112" s="250"/>
      <c r="C112" s="241"/>
      <c r="D112" s="251"/>
      <c r="E112" s="193"/>
      <c r="F112" s="243"/>
      <c r="G112" s="194"/>
      <c r="H112" s="194"/>
      <c r="I112" s="194"/>
      <c r="J112" s="194"/>
    </row>
    <row r="113" spans="1:10" ht="15.75">
      <c r="A113" s="4"/>
      <c r="B113" s="248"/>
      <c r="C113" s="248"/>
      <c r="D113" s="256"/>
      <c r="E113" s="193"/>
      <c r="F113" s="243"/>
      <c r="G113" s="194"/>
      <c r="H113" s="194"/>
      <c r="I113" s="194"/>
      <c r="J113" s="194"/>
    </row>
    <row r="114" spans="1:10" ht="15.75">
      <c r="A114" s="4"/>
      <c r="B114" s="250"/>
      <c r="C114" s="257"/>
      <c r="D114" s="258"/>
      <c r="E114" s="193"/>
      <c r="F114" s="243"/>
      <c r="G114" s="194"/>
      <c r="H114" s="194"/>
      <c r="I114" s="194"/>
      <c r="J114" s="194"/>
    </row>
    <row r="115" spans="1:10" ht="15.75">
      <c r="A115" s="4"/>
      <c r="B115" s="250"/>
      <c r="C115" s="257"/>
      <c r="D115" s="258"/>
      <c r="E115" s="193"/>
      <c r="F115" s="243"/>
      <c r="G115" s="194"/>
      <c r="H115" s="194"/>
      <c r="I115" s="194"/>
      <c r="J115" s="194"/>
    </row>
    <row r="116" spans="1:10" ht="15.75">
      <c r="A116" s="4"/>
      <c r="B116" s="250"/>
      <c r="C116" s="257"/>
      <c r="D116" s="258"/>
      <c r="E116" s="193"/>
      <c r="F116" s="243"/>
      <c r="G116" s="194"/>
      <c r="H116" s="194"/>
      <c r="I116" s="194"/>
      <c r="J116" s="194"/>
    </row>
    <row r="117" spans="1:10" ht="15.75">
      <c r="A117" s="4"/>
      <c r="B117" s="250"/>
      <c r="C117" s="257"/>
      <c r="D117" s="258"/>
      <c r="E117" s="193"/>
      <c r="F117" s="243"/>
      <c r="G117" s="194"/>
      <c r="H117" s="194"/>
      <c r="I117" s="194"/>
      <c r="J117" s="194"/>
    </row>
    <row r="118" spans="1:10" ht="16.5">
      <c r="A118" s="191"/>
      <c r="B118" s="250"/>
      <c r="C118" s="257"/>
      <c r="D118" s="258"/>
      <c r="E118" s="193"/>
      <c r="F118" s="243"/>
      <c r="G118" s="194"/>
      <c r="H118" s="194"/>
      <c r="I118" s="194"/>
      <c r="J118" s="194"/>
    </row>
    <row r="119" spans="1:10" ht="15.75">
      <c r="A119" s="4"/>
      <c r="B119" s="250"/>
      <c r="C119" s="257"/>
      <c r="D119" s="258"/>
      <c r="E119" s="193"/>
      <c r="F119" s="243"/>
      <c r="G119" s="194"/>
      <c r="H119" s="194"/>
      <c r="I119" s="194"/>
      <c r="J119" s="194"/>
    </row>
    <row r="120" spans="1:10" ht="15.75">
      <c r="A120" s="4"/>
      <c r="B120" s="250"/>
      <c r="C120" s="257"/>
      <c r="D120" s="258"/>
      <c r="E120" s="193"/>
      <c r="F120" s="243"/>
      <c r="G120" s="194"/>
      <c r="H120" s="194"/>
      <c r="I120" s="194"/>
      <c r="J120" s="194"/>
    </row>
    <row r="121" spans="1:10" ht="15.75">
      <c r="A121" s="4"/>
      <c r="B121" s="250"/>
      <c r="C121" s="257"/>
      <c r="D121" s="258"/>
      <c r="E121" s="193"/>
      <c r="F121" s="243"/>
      <c r="G121" s="194"/>
      <c r="H121" s="194"/>
      <c r="I121" s="194"/>
      <c r="J121" s="194"/>
    </row>
    <row r="122" spans="1:10" ht="15.75">
      <c r="A122" s="4"/>
      <c r="B122" s="250"/>
      <c r="C122" s="257"/>
      <c r="D122" s="258"/>
      <c r="E122" s="193"/>
      <c r="F122" s="243"/>
      <c r="G122" s="194"/>
      <c r="H122" s="194"/>
      <c r="I122" s="194"/>
      <c r="J122" s="194"/>
    </row>
    <row r="123" spans="1:10" ht="15.75">
      <c r="A123" s="4"/>
      <c r="B123" s="250"/>
      <c r="C123" s="257"/>
      <c r="D123" s="258"/>
      <c r="E123" s="193"/>
      <c r="F123" s="243"/>
      <c r="G123" s="194"/>
      <c r="H123" s="194"/>
      <c r="I123" s="194"/>
      <c r="J123" s="194"/>
    </row>
    <row r="124" spans="1:10" ht="12.75">
      <c r="A124" s="4"/>
      <c r="B124" s="4"/>
      <c r="C124" s="4"/>
      <c r="D124" s="4"/>
      <c r="E124" s="193"/>
      <c r="F124" s="243"/>
      <c r="G124" s="194"/>
      <c r="H124" s="194"/>
      <c r="I124" s="194"/>
      <c r="J124" s="194"/>
    </row>
    <row r="125" spans="1:10" ht="12.75">
      <c r="A125" s="4"/>
      <c r="B125" s="4"/>
      <c r="C125" s="4"/>
      <c r="D125" s="4"/>
      <c r="E125" s="193"/>
      <c r="F125" s="243"/>
      <c r="G125" s="194"/>
      <c r="H125" s="194"/>
      <c r="I125" s="194"/>
      <c r="J125" s="194"/>
    </row>
    <row r="126" spans="1:10" ht="12.75">
      <c r="A126" s="4"/>
      <c r="B126" s="4"/>
      <c r="C126" s="4"/>
      <c r="D126" s="4"/>
      <c r="E126" s="193"/>
      <c r="F126" s="243"/>
      <c r="G126" s="194"/>
      <c r="H126" s="194"/>
      <c r="I126" s="194"/>
      <c r="J126" s="194"/>
    </row>
    <row r="127" spans="1:10" ht="12.75">
      <c r="A127" s="4"/>
      <c r="B127" s="4"/>
      <c r="C127" s="4"/>
      <c r="D127" s="4"/>
      <c r="E127" s="193"/>
      <c r="F127" s="243"/>
      <c r="G127" s="194"/>
      <c r="H127" s="194"/>
      <c r="I127" s="194"/>
      <c r="J127" s="194"/>
    </row>
    <row r="128" spans="1:10" ht="12.75">
      <c r="A128" s="4"/>
      <c r="B128" s="4"/>
      <c r="C128" s="4"/>
      <c r="D128" s="4"/>
      <c r="E128" s="193"/>
      <c r="F128" s="243"/>
      <c r="G128" s="194"/>
      <c r="H128" s="194"/>
      <c r="I128" s="194"/>
      <c r="J128" s="194"/>
    </row>
    <row r="129" spans="1:10" ht="12.75">
      <c r="A129" s="4"/>
      <c r="B129" s="4"/>
      <c r="C129" s="4"/>
      <c r="D129" s="4"/>
      <c r="E129" s="193"/>
      <c r="F129" s="243"/>
      <c r="G129" s="194"/>
      <c r="H129" s="194"/>
      <c r="I129" s="194"/>
      <c r="J129" s="194"/>
    </row>
    <row r="130" spans="1:10" ht="12.75">
      <c r="A130" s="4"/>
      <c r="B130" s="4"/>
      <c r="C130" s="4"/>
      <c r="D130" s="4"/>
      <c r="E130" s="193"/>
      <c r="F130" s="243"/>
      <c r="G130" s="194"/>
      <c r="H130" s="194"/>
      <c r="I130" s="194"/>
      <c r="J130" s="194"/>
    </row>
    <row r="131" spans="1:10" ht="15">
      <c r="A131" s="190"/>
      <c r="B131" s="4"/>
      <c r="C131" s="191"/>
      <c r="D131" s="192"/>
      <c r="E131" s="193"/>
      <c r="F131" s="243"/>
      <c r="G131" s="194"/>
      <c r="H131" s="194"/>
      <c r="I131" s="194"/>
      <c r="J131" s="194"/>
    </row>
    <row r="132" spans="1:10" ht="15">
      <c r="A132" s="190"/>
      <c r="B132" s="4"/>
      <c r="C132" s="191"/>
      <c r="D132" s="196"/>
      <c r="E132" s="238"/>
      <c r="F132" s="243"/>
      <c r="G132" s="194"/>
      <c r="H132" s="194"/>
      <c r="I132" s="194"/>
      <c r="J132" s="194"/>
    </row>
    <row r="133" spans="1:10" ht="13.5">
      <c r="A133" s="190"/>
      <c r="B133" s="4"/>
      <c r="C133" s="190"/>
      <c r="D133" s="190"/>
      <c r="E133" s="189"/>
      <c r="F133" s="228"/>
      <c r="G133" s="194"/>
      <c r="H133" s="194"/>
      <c r="I133" s="194"/>
      <c r="J133" s="194"/>
    </row>
    <row r="134" spans="1:10" ht="15">
      <c r="A134" s="236"/>
      <c r="B134" s="259"/>
      <c r="C134" s="236"/>
      <c r="D134" s="236"/>
      <c r="E134" s="189"/>
      <c r="F134" s="228"/>
      <c r="G134" s="194"/>
      <c r="H134" s="194"/>
      <c r="I134" s="194"/>
      <c r="J134" s="194"/>
    </row>
    <row r="135" spans="1:10" ht="13.5">
      <c r="A135" s="200"/>
      <c r="B135" s="4"/>
      <c r="C135" s="4"/>
      <c r="D135" s="200"/>
      <c r="E135" s="225"/>
      <c r="F135" s="243"/>
      <c r="G135" s="194"/>
      <c r="H135" s="194"/>
      <c r="I135" s="194"/>
      <c r="J135" s="194"/>
    </row>
    <row r="136" spans="1:10" ht="16.5">
      <c r="A136" s="207"/>
      <c r="B136" s="4"/>
      <c r="C136" s="202"/>
      <c r="D136" s="203"/>
      <c r="E136" s="193"/>
      <c r="F136" s="243"/>
      <c r="G136" s="194"/>
      <c r="H136" s="194"/>
      <c r="I136" s="194"/>
      <c r="J136" s="194"/>
    </row>
    <row r="137" spans="1:10" ht="15.75">
      <c r="A137" s="207"/>
      <c r="B137" s="250"/>
      <c r="C137" s="257"/>
      <c r="D137" s="258"/>
      <c r="E137" s="193"/>
      <c r="F137" s="243"/>
      <c r="G137" s="194"/>
      <c r="H137" s="194"/>
      <c r="I137" s="194"/>
      <c r="J137" s="194"/>
    </row>
    <row r="138" spans="1:10" ht="15.75">
      <c r="A138" s="207"/>
      <c r="B138" s="250"/>
      <c r="C138" s="257"/>
      <c r="D138" s="258"/>
      <c r="E138" s="193"/>
      <c r="F138" s="243"/>
      <c r="G138" s="194"/>
      <c r="H138" s="194"/>
      <c r="I138" s="194"/>
      <c r="J138" s="194"/>
    </row>
    <row r="139" spans="1:10" ht="15.75">
      <c r="A139" s="4"/>
      <c r="B139" s="250"/>
      <c r="C139" s="257"/>
      <c r="D139" s="258"/>
      <c r="E139" s="193"/>
      <c r="F139" s="243"/>
      <c r="G139" s="194"/>
      <c r="H139" s="194"/>
      <c r="I139" s="194"/>
      <c r="J139" s="194"/>
    </row>
    <row r="140" spans="1:10" ht="15.75">
      <c r="A140" s="207"/>
      <c r="B140" s="250"/>
      <c r="C140" s="257"/>
      <c r="D140" s="258"/>
      <c r="E140" s="193"/>
      <c r="F140" s="243"/>
      <c r="G140" s="194"/>
      <c r="H140" s="194"/>
      <c r="I140" s="194"/>
      <c r="J140" s="194"/>
    </row>
    <row r="141" spans="1:10" ht="16.5">
      <c r="A141" s="204"/>
      <c r="B141" s="250"/>
      <c r="C141" s="257"/>
      <c r="D141" s="258"/>
      <c r="E141" s="193"/>
      <c r="F141" s="243"/>
      <c r="G141" s="194"/>
      <c r="H141" s="194"/>
      <c r="I141" s="194"/>
      <c r="J141" s="194"/>
    </row>
    <row r="142" spans="1:10" ht="15.75">
      <c r="A142" s="207"/>
      <c r="B142" s="250"/>
      <c r="C142" s="257"/>
      <c r="D142" s="258"/>
      <c r="E142" s="193"/>
      <c r="F142" s="243"/>
      <c r="G142" s="194"/>
      <c r="H142" s="194"/>
      <c r="I142" s="194"/>
      <c r="J142" s="194"/>
    </row>
    <row r="143" spans="1:10" ht="15.75">
      <c r="A143" s="207"/>
      <c r="B143" s="250"/>
      <c r="C143" s="257"/>
      <c r="D143" s="258"/>
      <c r="E143" s="193"/>
      <c r="F143" s="243"/>
      <c r="G143" s="194"/>
      <c r="H143" s="194"/>
      <c r="I143" s="194"/>
      <c r="J143" s="194"/>
    </row>
    <row r="144" spans="1:10" ht="16.5">
      <c r="A144" s="247"/>
      <c r="B144" s="250"/>
      <c r="C144" s="257"/>
      <c r="D144" s="258"/>
      <c r="E144" s="193"/>
      <c r="F144" s="243"/>
      <c r="G144" s="194"/>
      <c r="H144" s="194"/>
      <c r="I144" s="194"/>
      <c r="J144" s="194"/>
    </row>
    <row r="145" spans="1:10" ht="15.75">
      <c r="A145" s="4"/>
      <c r="B145" s="250"/>
      <c r="C145" s="257"/>
      <c r="D145" s="258"/>
      <c r="E145" s="193"/>
      <c r="F145" s="243"/>
      <c r="G145" s="194"/>
      <c r="H145" s="194"/>
      <c r="I145" s="194"/>
      <c r="J145" s="194"/>
    </row>
    <row r="146" spans="1:10" ht="16.5">
      <c r="A146" s="204"/>
      <c r="B146" s="250"/>
      <c r="C146" s="257"/>
      <c r="D146" s="258"/>
      <c r="E146" s="193"/>
      <c r="F146" s="243"/>
      <c r="G146" s="194"/>
      <c r="H146" s="194"/>
      <c r="I146" s="194"/>
      <c r="J146" s="194"/>
    </row>
    <row r="147" spans="1:10" ht="16.5">
      <c r="A147" s="204"/>
      <c r="B147" s="250"/>
      <c r="C147" s="260"/>
      <c r="D147" s="242"/>
      <c r="E147" s="193"/>
      <c r="F147" s="243"/>
      <c r="G147" s="194"/>
      <c r="H147" s="194"/>
      <c r="I147" s="194"/>
      <c r="J147" s="194"/>
    </row>
    <row r="148" spans="1:10" ht="16.5">
      <c r="A148" s="204"/>
      <c r="B148" s="250"/>
      <c r="C148" s="257"/>
      <c r="D148" s="258"/>
      <c r="E148" s="193"/>
      <c r="F148" s="243"/>
      <c r="G148" s="194"/>
      <c r="H148" s="194"/>
      <c r="I148" s="194"/>
      <c r="J148" s="194"/>
    </row>
    <row r="149" spans="1:10" ht="15.75">
      <c r="A149" s="4"/>
      <c r="B149" s="250"/>
      <c r="C149" s="257"/>
      <c r="D149" s="258"/>
      <c r="E149" s="193"/>
      <c r="F149" s="243"/>
      <c r="G149" s="194"/>
      <c r="H149" s="194"/>
      <c r="I149" s="194"/>
      <c r="J149" s="194"/>
    </row>
    <row r="150" spans="1:10" ht="15.75">
      <c r="A150" s="252"/>
      <c r="B150" s="250"/>
      <c r="C150" s="257"/>
      <c r="D150" s="258"/>
      <c r="E150" s="193"/>
      <c r="F150" s="243"/>
      <c r="G150" s="194"/>
      <c r="H150" s="194"/>
      <c r="I150" s="194"/>
      <c r="J150" s="194"/>
    </row>
    <row r="151" spans="1:10" ht="15.75">
      <c r="A151" s="253"/>
      <c r="B151" s="250"/>
      <c r="C151" s="257"/>
      <c r="D151" s="258"/>
      <c r="E151" s="193"/>
      <c r="F151" s="243"/>
      <c r="G151" s="194"/>
      <c r="H151" s="194"/>
      <c r="I151" s="194"/>
      <c r="J151" s="194"/>
    </row>
    <row r="152" spans="1:10" ht="16.5">
      <c r="A152" s="255"/>
      <c r="B152" s="250"/>
      <c r="C152" s="257"/>
      <c r="D152" s="258"/>
      <c r="E152" s="193"/>
      <c r="F152" s="243"/>
      <c r="G152" s="194"/>
      <c r="H152" s="194"/>
      <c r="I152" s="194"/>
      <c r="J152" s="194"/>
    </row>
    <row r="153" spans="1:10" ht="16.5">
      <c r="A153" s="204"/>
      <c r="B153" s="250"/>
      <c r="C153" s="257"/>
      <c r="D153" s="258"/>
      <c r="E153" s="193"/>
      <c r="F153" s="243"/>
      <c r="G153" s="194"/>
      <c r="H153" s="194"/>
      <c r="I153" s="194"/>
      <c r="J153" s="194"/>
    </row>
    <row r="154" spans="1:10" ht="15.75">
      <c r="A154" s="253"/>
      <c r="B154" s="250"/>
      <c r="C154" s="257"/>
      <c r="D154" s="258"/>
      <c r="E154" s="193"/>
      <c r="F154" s="243"/>
      <c r="G154" s="194"/>
      <c r="H154" s="194"/>
      <c r="I154" s="194"/>
      <c r="J154" s="194"/>
    </row>
    <row r="155" spans="1:10" ht="15.75">
      <c r="A155" s="253"/>
      <c r="B155" s="250"/>
      <c r="C155" s="257"/>
      <c r="D155" s="258"/>
      <c r="E155" s="193"/>
      <c r="F155" s="243"/>
      <c r="G155" s="194"/>
      <c r="H155" s="194"/>
      <c r="I155" s="194"/>
      <c r="J155" s="194"/>
    </row>
    <row r="156" spans="1:10" ht="15.75">
      <c r="A156" s="253"/>
      <c r="B156" s="250"/>
      <c r="C156" s="257"/>
      <c r="D156" s="258"/>
      <c r="E156" s="193"/>
      <c r="F156" s="243"/>
      <c r="G156" s="194"/>
      <c r="H156" s="194"/>
      <c r="I156" s="194"/>
      <c r="J156" s="194"/>
    </row>
    <row r="157" spans="1:10" ht="15.75">
      <c r="A157" s="253"/>
      <c r="B157" s="250"/>
      <c r="C157" s="257"/>
      <c r="D157" s="258"/>
      <c r="E157" s="193"/>
      <c r="F157" s="243"/>
      <c r="G157" s="194"/>
      <c r="H157" s="194"/>
      <c r="I157" s="194"/>
      <c r="J157" s="194"/>
    </row>
    <row r="158" spans="1:10" ht="15.75">
      <c r="A158" s="253"/>
      <c r="B158" s="245"/>
      <c r="C158" s="241"/>
      <c r="D158" s="251"/>
      <c r="E158" s="193"/>
      <c r="F158" s="243"/>
      <c r="G158" s="194"/>
      <c r="H158" s="194"/>
      <c r="I158" s="194"/>
      <c r="J158" s="194"/>
    </row>
    <row r="159" spans="1:10" ht="15.75">
      <c r="A159" s="253"/>
      <c r="B159" s="245"/>
      <c r="C159" s="254"/>
      <c r="D159" s="242"/>
      <c r="E159" s="193"/>
      <c r="F159" s="243"/>
      <c r="G159" s="194"/>
      <c r="H159" s="194"/>
      <c r="I159" s="194"/>
      <c r="J159" s="194"/>
    </row>
    <row r="160" spans="1:10" ht="15.75">
      <c r="A160" s="4"/>
      <c r="B160" s="250"/>
      <c r="C160" s="260"/>
      <c r="D160" s="242"/>
      <c r="E160" s="193"/>
      <c r="F160" s="243"/>
      <c r="G160" s="194"/>
      <c r="H160" s="194"/>
      <c r="I160" s="194"/>
      <c r="J160" s="194"/>
    </row>
    <row r="161" spans="1:10" ht="15.75">
      <c r="A161" s="253"/>
      <c r="B161" s="250"/>
      <c r="C161" s="260"/>
      <c r="D161" s="242"/>
      <c r="E161" s="193"/>
      <c r="F161" s="243"/>
      <c r="G161" s="194"/>
      <c r="H161" s="194"/>
      <c r="I161" s="194"/>
      <c r="J161" s="194"/>
    </row>
    <row r="162" spans="1:10" ht="15.75">
      <c r="A162" s="195"/>
      <c r="B162" s="250"/>
      <c r="C162" s="260"/>
      <c r="D162" s="242"/>
      <c r="E162" s="193"/>
      <c r="F162" s="243"/>
      <c r="G162" s="194"/>
      <c r="H162" s="194"/>
      <c r="I162" s="194"/>
      <c r="J162" s="194"/>
    </row>
    <row r="163" spans="1:10" ht="15.75">
      <c r="A163" s="195"/>
      <c r="B163" s="250"/>
      <c r="C163" s="260"/>
      <c r="D163" s="242"/>
      <c r="E163" s="193"/>
      <c r="F163" s="243"/>
      <c r="G163" s="194"/>
      <c r="H163" s="194"/>
      <c r="I163" s="194"/>
      <c r="J163" s="194"/>
    </row>
    <row r="164" spans="1:10" ht="16.5">
      <c r="A164" s="255"/>
      <c r="B164" s="250"/>
      <c r="C164" s="260"/>
      <c r="D164" s="242"/>
      <c r="E164" s="193"/>
      <c r="F164" s="243"/>
      <c r="G164" s="194"/>
      <c r="H164" s="194"/>
      <c r="I164" s="194"/>
      <c r="J164" s="194"/>
    </row>
    <row r="165" spans="1:10" ht="15.75">
      <c r="A165" s="195"/>
      <c r="B165" s="250"/>
      <c r="C165" s="260"/>
      <c r="D165" s="242"/>
      <c r="E165" s="193"/>
      <c r="F165" s="243"/>
      <c r="G165" s="194"/>
      <c r="H165" s="194"/>
      <c r="I165" s="194"/>
      <c r="J165" s="194"/>
    </row>
    <row r="166" spans="1:10" ht="15.75">
      <c r="A166" s="195"/>
      <c r="B166" s="250"/>
      <c r="C166" s="260"/>
      <c r="D166" s="242"/>
      <c r="E166" s="193"/>
      <c r="F166" s="243"/>
      <c r="G166" s="194"/>
      <c r="H166" s="194"/>
      <c r="I166" s="194"/>
      <c r="J166" s="194"/>
    </row>
    <row r="167" spans="1:10" ht="15.75">
      <c r="A167" s="195"/>
      <c r="B167" s="250"/>
      <c r="C167" s="260"/>
      <c r="D167" s="242"/>
      <c r="E167" s="193"/>
      <c r="F167" s="243"/>
      <c r="G167" s="194"/>
      <c r="H167" s="194"/>
      <c r="I167" s="194"/>
      <c r="J167" s="194"/>
    </row>
    <row r="168" spans="1:10" ht="15.75">
      <c r="A168" s="195"/>
      <c r="B168" s="250"/>
      <c r="C168" s="260"/>
      <c r="D168" s="242"/>
      <c r="E168" s="193"/>
      <c r="F168" s="243"/>
      <c r="G168" s="194"/>
      <c r="H168" s="194"/>
      <c r="I168" s="194"/>
      <c r="J168" s="194"/>
    </row>
    <row r="169" spans="1:10" ht="15.75">
      <c r="A169" s="195"/>
      <c r="B169" s="250"/>
      <c r="C169" s="260"/>
      <c r="D169" s="242"/>
      <c r="E169" s="193"/>
      <c r="F169" s="243"/>
      <c r="G169" s="194"/>
      <c r="H169" s="194"/>
      <c r="I169" s="194"/>
      <c r="J169" s="194"/>
    </row>
    <row r="170" spans="1:10" ht="15.75">
      <c r="A170" s="4"/>
      <c r="B170" s="245"/>
      <c r="C170" s="248"/>
      <c r="D170" s="256"/>
      <c r="E170" s="193"/>
      <c r="F170" s="243"/>
      <c r="G170" s="194"/>
      <c r="H170" s="194"/>
      <c r="I170" s="194"/>
      <c r="J170" s="194"/>
    </row>
    <row r="171" spans="1:10" ht="16.5">
      <c r="A171" s="191"/>
      <c r="B171" s="250"/>
      <c r="C171" s="257"/>
      <c r="D171" s="258"/>
      <c r="E171" s="193"/>
      <c r="F171" s="243"/>
      <c r="G171" s="194"/>
      <c r="H171" s="194"/>
      <c r="I171" s="194"/>
      <c r="J171" s="194"/>
    </row>
    <row r="172" spans="1:10" ht="16.5">
      <c r="A172" s="191"/>
      <c r="B172" s="250"/>
      <c r="C172" s="257"/>
      <c r="D172" s="258"/>
      <c r="E172" s="193"/>
      <c r="F172" s="243"/>
      <c r="G172" s="194"/>
      <c r="H172" s="194"/>
      <c r="I172" s="194"/>
      <c r="J172" s="194"/>
    </row>
    <row r="173" spans="1:10" ht="15.75">
      <c r="A173" s="4"/>
      <c r="B173" s="245"/>
      <c r="C173" s="248"/>
      <c r="D173" s="256"/>
      <c r="E173" s="193"/>
      <c r="F173" s="243"/>
      <c r="G173" s="194"/>
      <c r="H173" s="194"/>
      <c r="I173" s="194"/>
      <c r="J173" s="194"/>
    </row>
    <row r="174" spans="1:10" ht="15.75">
      <c r="A174" s="4"/>
      <c r="B174" s="250"/>
      <c r="C174" s="257"/>
      <c r="D174" s="258"/>
      <c r="E174" s="193"/>
      <c r="F174" s="243"/>
      <c r="G174" s="194"/>
      <c r="H174" s="194"/>
      <c r="I174" s="194"/>
      <c r="J174" s="194"/>
    </row>
    <row r="175" spans="1:10" ht="15.75">
      <c r="A175" s="4"/>
      <c r="B175" s="250"/>
      <c r="C175" s="257"/>
      <c r="D175" s="258"/>
      <c r="E175" s="193"/>
      <c r="F175" s="243"/>
      <c r="G175" s="194"/>
      <c r="H175" s="194"/>
      <c r="I175" s="194"/>
      <c r="J175" s="194"/>
    </row>
    <row r="176" spans="1:10" ht="16.5">
      <c r="A176" s="191"/>
      <c r="B176" s="250"/>
      <c r="C176" s="257"/>
      <c r="D176" s="258"/>
      <c r="E176" s="193"/>
      <c r="F176" s="243"/>
      <c r="G176" s="194"/>
      <c r="H176" s="194"/>
      <c r="I176" s="194"/>
      <c r="J176" s="194"/>
    </row>
    <row r="177" spans="1:10" ht="15.75">
      <c r="A177" s="4"/>
      <c r="B177" s="250"/>
      <c r="C177" s="257"/>
      <c r="D177" s="258"/>
      <c r="E177" s="193"/>
      <c r="F177" s="243"/>
      <c r="G177" s="194"/>
      <c r="H177" s="194"/>
      <c r="I177" s="194"/>
      <c r="J177" s="194"/>
    </row>
    <row r="178" spans="1:10" ht="15.75">
      <c r="A178" s="4"/>
      <c r="B178" s="250"/>
      <c r="C178" s="257"/>
      <c r="D178" s="258"/>
      <c r="E178" s="193"/>
      <c r="F178" s="243"/>
      <c r="G178" s="194"/>
      <c r="H178" s="194"/>
      <c r="I178" s="194"/>
      <c r="J178" s="194"/>
    </row>
    <row r="179" spans="1:10" ht="12.75">
      <c r="A179" s="4"/>
      <c r="B179" s="4"/>
      <c r="C179" s="4"/>
      <c r="D179" s="4"/>
      <c r="E179" s="193"/>
      <c r="F179" s="243"/>
      <c r="G179" s="194"/>
      <c r="H179" s="194"/>
      <c r="I179" s="194"/>
      <c r="J179" s="194"/>
    </row>
    <row r="180" spans="1:10" ht="12.75">
      <c r="A180" s="4"/>
      <c r="B180" s="4"/>
      <c r="C180" s="4"/>
      <c r="D180" s="4"/>
      <c r="E180" s="193"/>
      <c r="F180" s="243"/>
      <c r="G180" s="194"/>
      <c r="H180" s="194"/>
      <c r="I180" s="194"/>
      <c r="J180" s="194"/>
    </row>
    <row r="181" spans="1:10" ht="12.75">
      <c r="A181" s="4"/>
      <c r="B181" s="4"/>
      <c r="C181" s="4"/>
      <c r="D181" s="4"/>
      <c r="E181" s="193"/>
      <c r="F181" s="243"/>
      <c r="G181" s="194"/>
      <c r="H181" s="194"/>
      <c r="I181" s="194"/>
      <c r="J181" s="194"/>
    </row>
    <row r="182" spans="1:10" ht="12.75">
      <c r="A182" s="4"/>
      <c r="B182" s="4"/>
      <c r="C182" s="4"/>
      <c r="D182" s="4"/>
      <c r="E182" s="193"/>
      <c r="F182" s="243"/>
      <c r="G182" s="194"/>
      <c r="H182" s="194"/>
      <c r="I182" s="194"/>
      <c r="J182" s="194"/>
    </row>
    <row r="183" spans="1:10" ht="12.75">
      <c r="A183" s="4"/>
      <c r="B183" s="4"/>
      <c r="C183" s="4"/>
      <c r="D183" s="4"/>
      <c r="E183" s="193"/>
      <c r="F183" s="243"/>
      <c r="G183" s="194"/>
      <c r="H183" s="194"/>
      <c r="I183" s="194"/>
      <c r="J183" s="194"/>
    </row>
    <row r="184" spans="1:10" ht="12.75">
      <c r="A184" s="4"/>
      <c r="B184" s="4"/>
      <c r="C184" s="4"/>
      <c r="D184" s="4"/>
      <c r="E184" s="193"/>
      <c r="F184" s="243"/>
      <c r="G184" s="194"/>
      <c r="H184" s="194"/>
      <c r="I184" s="194"/>
      <c r="J184" s="194"/>
    </row>
    <row r="185" spans="1:10" ht="12.75">
      <c r="A185" s="4"/>
      <c r="B185" s="4"/>
      <c r="C185" s="4"/>
      <c r="D185" s="4"/>
      <c r="E185" s="193"/>
      <c r="F185" s="243"/>
      <c r="G185" s="194"/>
      <c r="H185" s="194"/>
      <c r="I185" s="194"/>
      <c r="J185" s="194"/>
    </row>
    <row r="186" spans="1:10" ht="12.75">
      <c r="A186" s="4"/>
      <c r="B186" s="4"/>
      <c r="C186" s="4"/>
      <c r="D186" s="4"/>
      <c r="E186" s="193"/>
      <c r="F186" s="243"/>
      <c r="G186" s="194"/>
      <c r="H186" s="194"/>
      <c r="I186" s="194"/>
      <c r="J186" s="194"/>
    </row>
    <row r="187" spans="1:10" ht="12.75">
      <c r="A187" s="4"/>
      <c r="B187" s="4"/>
      <c r="C187" s="4"/>
      <c r="D187" s="4"/>
      <c r="E187" s="193"/>
      <c r="F187" s="243"/>
      <c r="G187" s="194"/>
      <c r="H187" s="194"/>
      <c r="I187" s="194"/>
      <c r="J187" s="194"/>
    </row>
    <row r="188" spans="1:10" ht="12.75">
      <c r="A188" s="4"/>
      <c r="B188" s="4"/>
      <c r="C188" s="4"/>
      <c r="D188" s="4"/>
      <c r="E188" s="193"/>
      <c r="F188" s="243"/>
      <c r="G188" s="194"/>
      <c r="H188" s="194"/>
      <c r="I188" s="194"/>
      <c r="J188" s="194"/>
    </row>
    <row r="189" spans="1:10" ht="12.75">
      <c r="A189" s="4"/>
      <c r="B189" s="4"/>
      <c r="C189" s="4"/>
      <c r="D189" s="4"/>
      <c r="E189" s="193"/>
      <c r="F189" s="243"/>
      <c r="G189" s="194"/>
      <c r="H189" s="194"/>
      <c r="I189" s="194"/>
      <c r="J189" s="194"/>
    </row>
    <row r="190" spans="1:10" ht="12.75">
      <c r="A190" s="4"/>
      <c r="B190" s="4"/>
      <c r="C190" s="4"/>
      <c r="D190" s="4"/>
      <c r="E190" s="193"/>
      <c r="F190" s="243"/>
      <c r="G190" s="194"/>
      <c r="H190" s="194"/>
      <c r="I190" s="194"/>
      <c r="J190" s="194"/>
    </row>
    <row r="191" spans="1:10" ht="12.75">
      <c r="A191" s="4"/>
      <c r="B191" s="4"/>
      <c r="C191" s="4"/>
      <c r="D191" s="4"/>
      <c r="E191" s="193"/>
      <c r="F191" s="243"/>
      <c r="G191" s="194"/>
      <c r="H191" s="194"/>
      <c r="I191" s="194"/>
      <c r="J191" s="194"/>
    </row>
    <row r="192" spans="1:10" ht="12.75">
      <c r="A192" s="4"/>
      <c r="B192" s="4"/>
      <c r="C192" s="4"/>
      <c r="D192" s="4"/>
      <c r="E192" s="193"/>
      <c r="F192" s="243"/>
      <c r="G192" s="194"/>
      <c r="H192" s="194"/>
      <c r="I192" s="194"/>
      <c r="J192" s="194"/>
    </row>
    <row r="193" spans="1:10" ht="12.75">
      <c r="A193" s="4"/>
      <c r="B193" s="4"/>
      <c r="C193" s="4"/>
      <c r="D193" s="4"/>
      <c r="E193" s="193"/>
      <c r="F193" s="243"/>
      <c r="G193" s="194"/>
      <c r="H193" s="194"/>
      <c r="I193" s="194"/>
      <c r="J193" s="194"/>
    </row>
    <row r="194" spans="1:10" ht="15">
      <c r="A194" s="190"/>
      <c r="B194" s="4"/>
      <c r="C194" s="191"/>
      <c r="D194" s="192"/>
      <c r="E194" s="193"/>
      <c r="F194" s="243"/>
      <c r="G194" s="194"/>
      <c r="H194" s="194"/>
      <c r="I194" s="194"/>
      <c r="J194" s="194"/>
    </row>
    <row r="195" spans="1:10" ht="15">
      <c r="A195" s="190"/>
      <c r="B195" s="4"/>
      <c r="C195" s="191"/>
      <c r="D195" s="196"/>
      <c r="E195" s="193"/>
      <c r="F195" s="243"/>
      <c r="G195" s="194"/>
      <c r="H195" s="194"/>
      <c r="I195" s="194"/>
      <c r="J195" s="194"/>
    </row>
    <row r="196" spans="1:10" ht="13.5">
      <c r="A196" s="190"/>
      <c r="B196" s="4"/>
      <c r="C196" s="190"/>
      <c r="D196" s="190"/>
      <c r="E196" s="193"/>
      <c r="F196" s="243"/>
      <c r="G196" s="194"/>
      <c r="H196" s="194"/>
      <c r="I196" s="194"/>
      <c r="J196" s="194"/>
    </row>
    <row r="197" spans="1:10" ht="15">
      <c r="A197" s="236"/>
      <c r="B197" s="4"/>
      <c r="C197" s="236"/>
      <c r="D197" s="4"/>
      <c r="E197" s="193"/>
      <c r="F197" s="243"/>
      <c r="G197" s="194"/>
      <c r="H197" s="194"/>
      <c r="I197" s="194"/>
      <c r="J197" s="194"/>
    </row>
    <row r="198" spans="1:10" ht="15">
      <c r="A198" s="4"/>
      <c r="B198" s="259"/>
      <c r="C198" s="237"/>
      <c r="D198" s="236"/>
      <c r="E198" s="193"/>
      <c r="F198" s="243"/>
      <c r="G198" s="194"/>
      <c r="H198" s="194"/>
      <c r="I198" s="194"/>
      <c r="J198" s="194"/>
    </row>
    <row r="199" spans="1:10" ht="13.5">
      <c r="A199" s="200"/>
      <c r="B199" s="4"/>
      <c r="C199" s="4"/>
      <c r="D199" s="200"/>
      <c r="E199" s="193"/>
      <c r="F199" s="243"/>
      <c r="G199" s="194"/>
      <c r="H199" s="194"/>
      <c r="I199" s="194"/>
      <c r="J199" s="194"/>
    </row>
    <row r="200" spans="1:10" ht="15.75">
      <c r="A200" s="4"/>
      <c r="B200" s="250"/>
      <c r="C200" s="241"/>
      <c r="D200" s="242"/>
      <c r="E200" s="193"/>
      <c r="F200" s="243"/>
      <c r="G200" s="194"/>
      <c r="H200" s="194"/>
      <c r="I200" s="194"/>
      <c r="J200" s="194"/>
    </row>
    <row r="201" spans="1:10" ht="16.5">
      <c r="A201" s="204"/>
      <c r="B201" s="250"/>
      <c r="C201" s="241"/>
      <c r="D201" s="242"/>
      <c r="E201" s="193"/>
      <c r="F201" s="243"/>
      <c r="G201" s="194"/>
      <c r="H201" s="194"/>
      <c r="I201" s="194"/>
      <c r="J201" s="194"/>
    </row>
    <row r="202" spans="1:10" ht="15.75">
      <c r="A202" s="207"/>
      <c r="B202" s="250"/>
      <c r="C202" s="241"/>
      <c r="D202" s="242"/>
      <c r="E202" s="193"/>
      <c r="F202" s="243"/>
      <c r="G202" s="194"/>
      <c r="H202" s="194"/>
      <c r="I202" s="194"/>
      <c r="J202" s="194"/>
    </row>
    <row r="203" spans="1:10" ht="15.75">
      <c r="A203" s="207"/>
      <c r="B203" s="250"/>
      <c r="C203" s="241"/>
      <c r="D203" s="242"/>
      <c r="E203" s="193"/>
      <c r="F203" s="243"/>
      <c r="G203" s="194"/>
      <c r="H203" s="194"/>
      <c r="I203" s="194"/>
      <c r="J203" s="194"/>
    </row>
    <row r="204" spans="1:10" ht="15.75">
      <c r="A204" s="207"/>
      <c r="B204" s="250"/>
      <c r="C204" s="241"/>
      <c r="D204" s="242"/>
      <c r="E204" s="193"/>
      <c r="F204" s="243"/>
      <c r="G204" s="194"/>
      <c r="H204" s="194"/>
      <c r="I204" s="194"/>
      <c r="J204" s="194"/>
    </row>
    <row r="205" spans="1:10" ht="16.5">
      <c r="A205" s="201"/>
      <c r="B205" s="250"/>
      <c r="C205" s="241"/>
      <c r="D205" s="242"/>
      <c r="E205" s="193"/>
      <c r="F205" s="243"/>
      <c r="G205" s="194"/>
      <c r="H205" s="194"/>
      <c r="I205" s="194"/>
      <c r="J205" s="194"/>
    </row>
    <row r="206" spans="1:10" ht="15.75">
      <c r="A206" s="207"/>
      <c r="B206" s="250"/>
      <c r="C206" s="241"/>
      <c r="D206" s="242"/>
      <c r="E206" s="193"/>
      <c r="F206" s="243"/>
      <c r="G206" s="194"/>
      <c r="H206" s="194"/>
      <c r="I206" s="194"/>
      <c r="J206" s="194"/>
    </row>
    <row r="207" spans="1:10" ht="15.75">
      <c r="A207" s="207"/>
      <c r="B207" s="250"/>
      <c r="C207" s="241"/>
      <c r="D207" s="242"/>
      <c r="E207" s="193"/>
      <c r="F207" s="243"/>
      <c r="G207" s="194"/>
      <c r="H207" s="194"/>
      <c r="I207" s="194"/>
      <c r="J207" s="194"/>
    </row>
    <row r="208" spans="1:10" ht="15.75">
      <c r="A208" s="207"/>
      <c r="B208" s="250"/>
      <c r="C208" s="241"/>
      <c r="D208" s="242"/>
      <c r="E208" s="193"/>
      <c r="F208" s="243"/>
      <c r="G208" s="194"/>
      <c r="H208" s="194"/>
      <c r="I208" s="194"/>
      <c r="J208" s="194"/>
    </row>
    <row r="209" spans="1:10" ht="15.75">
      <c r="A209" s="207"/>
      <c r="B209" s="250"/>
      <c r="C209" s="241"/>
      <c r="D209" s="242"/>
      <c r="E209" s="193"/>
      <c r="F209" s="243"/>
      <c r="G209" s="194"/>
      <c r="H209" s="194"/>
      <c r="I209" s="194"/>
      <c r="J209" s="194"/>
    </row>
    <row r="210" spans="1:10" ht="15.75">
      <c r="A210" s="207"/>
      <c r="B210" s="245"/>
      <c r="C210" s="241"/>
      <c r="D210" s="246"/>
      <c r="E210" s="193"/>
      <c r="F210" s="243"/>
      <c r="G210" s="194"/>
      <c r="H210" s="194"/>
      <c r="I210" s="194"/>
      <c r="J210" s="194"/>
    </row>
    <row r="211" spans="1:10" ht="15.75">
      <c r="A211" s="4"/>
      <c r="B211" s="245"/>
      <c r="C211" s="241"/>
      <c r="D211" s="246"/>
      <c r="E211" s="193"/>
      <c r="F211" s="243"/>
      <c r="G211" s="194"/>
      <c r="H211" s="194"/>
      <c r="I211" s="194"/>
      <c r="J211" s="194"/>
    </row>
    <row r="212" spans="1:10" ht="16.5">
      <c r="A212" s="204"/>
      <c r="B212" s="245"/>
      <c r="C212" s="241"/>
      <c r="D212" s="246"/>
      <c r="E212" s="193"/>
      <c r="F212" s="243"/>
      <c r="G212" s="194"/>
      <c r="H212" s="194"/>
      <c r="I212" s="194"/>
      <c r="J212" s="194"/>
    </row>
    <row r="213" spans="1:10" ht="15.75">
      <c r="A213" s="4"/>
      <c r="B213" s="250"/>
      <c r="C213" s="257"/>
      <c r="D213" s="242"/>
      <c r="E213" s="193"/>
      <c r="F213" s="243"/>
      <c r="G213" s="194"/>
      <c r="H213" s="194"/>
      <c r="I213" s="194"/>
      <c r="J213" s="194"/>
    </row>
    <row r="214" spans="1:10" ht="15.75">
      <c r="A214" s="4"/>
      <c r="B214" s="250"/>
      <c r="C214" s="257"/>
      <c r="D214" s="242"/>
      <c r="E214" s="193"/>
      <c r="F214" s="243"/>
      <c r="G214" s="194"/>
      <c r="H214" s="194"/>
      <c r="I214" s="194"/>
      <c r="J214" s="194"/>
    </row>
    <row r="215" spans="1:10" ht="16.5">
      <c r="A215" s="247"/>
      <c r="B215" s="250"/>
      <c r="C215" s="257"/>
      <c r="D215" s="242"/>
      <c r="E215" s="193"/>
      <c r="F215" s="243"/>
      <c r="G215" s="194"/>
      <c r="H215" s="194"/>
      <c r="I215" s="194"/>
      <c r="J215" s="194"/>
    </row>
    <row r="216" spans="1:10" ht="16.5">
      <c r="A216" s="204"/>
      <c r="B216" s="250"/>
      <c r="C216" s="257"/>
      <c r="D216" s="242"/>
      <c r="E216" s="193"/>
      <c r="F216" s="243"/>
      <c r="G216" s="194"/>
      <c r="H216" s="194"/>
      <c r="I216" s="194"/>
      <c r="J216" s="194"/>
    </row>
    <row r="217" spans="1:10" ht="16.5">
      <c r="A217" s="201"/>
      <c r="B217" s="250"/>
      <c r="C217" s="257"/>
      <c r="D217" s="242"/>
      <c r="E217" s="193"/>
      <c r="F217" s="243"/>
      <c r="G217" s="194"/>
      <c r="H217" s="194"/>
      <c r="I217" s="194"/>
      <c r="J217" s="194"/>
    </row>
    <row r="218" spans="1:10" ht="16.5">
      <c r="A218" s="201"/>
      <c r="B218" s="250"/>
      <c r="C218" s="257"/>
      <c r="D218" s="242"/>
      <c r="E218" s="193"/>
      <c r="F218" s="243"/>
      <c r="G218" s="194"/>
      <c r="H218" s="194"/>
      <c r="I218" s="194"/>
      <c r="J218" s="194"/>
    </row>
    <row r="219" spans="1:10" ht="16.5">
      <c r="A219" s="204"/>
      <c r="B219" s="250"/>
      <c r="C219" s="257"/>
      <c r="D219" s="242"/>
      <c r="E219" s="193"/>
      <c r="F219" s="243"/>
      <c r="G219" s="194"/>
      <c r="H219" s="194"/>
      <c r="I219" s="194"/>
      <c r="J219" s="194"/>
    </row>
    <row r="220" spans="1:10" ht="16.5">
      <c r="A220" s="204"/>
      <c r="B220" s="250"/>
      <c r="C220" s="257"/>
      <c r="D220" s="242"/>
      <c r="E220" s="193"/>
      <c r="F220" s="243"/>
      <c r="G220" s="194"/>
      <c r="H220" s="194"/>
      <c r="I220" s="194"/>
      <c r="J220" s="194"/>
    </row>
    <row r="221" spans="1:10" ht="16.5">
      <c r="A221" s="204"/>
      <c r="B221" s="250"/>
      <c r="C221" s="257"/>
      <c r="D221" s="242"/>
      <c r="E221" s="193"/>
      <c r="F221" s="243"/>
      <c r="G221" s="194"/>
      <c r="H221" s="194"/>
      <c r="I221" s="194"/>
      <c r="J221" s="194"/>
    </row>
    <row r="222" spans="1:10" ht="15.75">
      <c r="A222" s="4"/>
      <c r="B222" s="250"/>
      <c r="C222" s="257"/>
      <c r="D222" s="242"/>
      <c r="E222" s="193"/>
      <c r="F222" s="243"/>
      <c r="G222" s="194"/>
      <c r="H222" s="194"/>
      <c r="I222" s="194"/>
      <c r="J222" s="194"/>
    </row>
    <row r="223" spans="1:10" ht="16.5">
      <c r="A223" s="204"/>
      <c r="B223" s="245"/>
      <c r="C223" s="241"/>
      <c r="D223" s="246"/>
      <c r="E223" s="193"/>
      <c r="F223" s="243"/>
      <c r="G223" s="194"/>
      <c r="H223" s="194"/>
      <c r="I223" s="194"/>
      <c r="J223" s="194"/>
    </row>
    <row r="224" spans="1:5" ht="16.5">
      <c r="A224" s="204"/>
      <c r="B224" s="245"/>
      <c r="C224" s="241"/>
      <c r="D224" s="246"/>
      <c r="E224" s="193"/>
    </row>
    <row r="225" spans="1:4" ht="16.5">
      <c r="A225" s="204"/>
      <c r="B225" s="245"/>
      <c r="C225" s="241"/>
      <c r="D225" s="246"/>
    </row>
    <row r="226" spans="1:4" ht="16.5">
      <c r="A226" s="204"/>
      <c r="B226" s="250"/>
      <c r="C226" s="257"/>
      <c r="D226" s="242"/>
    </row>
    <row r="227" spans="1:4" ht="16.5">
      <c r="A227" s="204"/>
      <c r="B227" s="250"/>
      <c r="C227" s="257"/>
      <c r="D227" s="242"/>
    </row>
    <row r="228" spans="1:4" ht="16.5">
      <c r="A228" s="204"/>
      <c r="B228" s="250"/>
      <c r="C228" s="257"/>
      <c r="D228" s="242"/>
    </row>
    <row r="229" spans="1:4" ht="16.5">
      <c r="A229" s="204"/>
      <c r="B229" s="250"/>
      <c r="C229" s="257"/>
      <c r="D229" s="242"/>
    </row>
    <row r="230" spans="1:4" ht="16.5">
      <c r="A230" s="204"/>
      <c r="B230" s="250"/>
      <c r="C230" s="257"/>
      <c r="D230" s="242"/>
    </row>
    <row r="231" spans="1:4" ht="16.5">
      <c r="A231" s="201"/>
      <c r="B231" s="250"/>
      <c r="C231" s="257"/>
      <c r="D231" s="242"/>
    </row>
    <row r="232" spans="1:4" ht="16.5">
      <c r="A232" s="204"/>
      <c r="B232" s="250"/>
      <c r="C232" s="257"/>
      <c r="D232" s="242"/>
    </row>
    <row r="233" spans="1:4" ht="15.75">
      <c r="A233" s="4"/>
      <c r="B233" s="250"/>
      <c r="C233" s="257"/>
      <c r="D233" s="242"/>
    </row>
    <row r="234" spans="1:4" ht="15.75">
      <c r="A234" s="252"/>
      <c r="B234" s="250"/>
      <c r="C234" s="257"/>
      <c r="D234" s="242"/>
    </row>
    <row r="235" spans="1:4" ht="15.75">
      <c r="A235" s="253"/>
      <c r="B235" s="250"/>
      <c r="C235" s="257"/>
      <c r="D235" s="242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3"/>
      <c r="C240" s="202"/>
      <c r="D240" s="203"/>
    </row>
    <row r="241" spans="1:4" ht="16.5">
      <c r="A241" s="4"/>
      <c r="B241" s="195"/>
      <c r="C241" s="202"/>
      <c r="D241" s="203"/>
    </row>
    <row r="242" spans="1:4" ht="16.5">
      <c r="A242" s="4"/>
      <c r="B242" s="195"/>
      <c r="C242" s="202"/>
      <c r="D242" s="203"/>
    </row>
    <row r="243" spans="1:4" ht="16.5">
      <c r="A243" s="4"/>
      <c r="B243" s="255"/>
      <c r="C243" s="202"/>
      <c r="D243" s="203"/>
    </row>
    <row r="244" spans="1:4" ht="16.5">
      <c r="A244" s="4"/>
      <c r="B244" s="195"/>
      <c r="C244" s="202"/>
      <c r="D244" s="203"/>
    </row>
    <row r="245" spans="1:4" ht="16.5">
      <c r="A245" s="4"/>
      <c r="B245" s="195"/>
      <c r="C245" s="202"/>
      <c r="D245" s="203"/>
    </row>
    <row r="246" spans="1:4" ht="16.5">
      <c r="A246" s="4"/>
      <c r="B246" s="195"/>
      <c r="C246" s="202"/>
      <c r="D246" s="203"/>
    </row>
    <row r="247" spans="1:4" ht="16.5">
      <c r="A247" s="4"/>
      <c r="B247" s="195"/>
      <c r="C247" s="202"/>
      <c r="D247" s="203"/>
    </row>
    <row r="248" spans="1:4" ht="16.5">
      <c r="A248" s="4"/>
      <c r="B248" s="195"/>
      <c r="C248" s="202"/>
      <c r="D248" s="203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paperSize="122" scale="84" r:id="rId1"/>
  <headerFooter alignWithMargins="0">
    <oddHeader>&amp;C&amp;"Book Antiqua,Regular"&amp;12-21-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workbookViewId="0" topLeftCell="B5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421875" style="5" customWidth="1"/>
    <col min="4" max="4" width="18.8515625" style="5" customWidth="1"/>
    <col min="5" max="5" width="15.7109375" style="5" customWidth="1"/>
    <col min="6" max="16384" width="9.140625" style="5" customWidth="1"/>
  </cols>
  <sheetData>
    <row r="1" spans="1:25" ht="16.5" customHeight="1">
      <c r="A1" s="367" t="s">
        <v>132</v>
      </c>
      <c r="B1" s="367"/>
      <c r="C1" s="367"/>
      <c r="D1" s="367"/>
      <c r="E1" s="367"/>
      <c r="F1" s="4"/>
      <c r="G1" s="189"/>
      <c r="H1" s="189"/>
      <c r="I1" s="189"/>
      <c r="J1" s="189"/>
      <c r="K1" s="189"/>
      <c r="L1" s="189"/>
      <c r="M1" s="193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12" ht="16.5" customHeight="1">
      <c r="A2" s="367" t="str">
        <f>"JANUARY - "&amp;UPPER('Table 1'!$M$1)&amp;" "&amp;'Table 1'!$N$1&amp;" WITH THE CORRESPONDING PERIOD OF "&amp;'Table 1'!$O$1</f>
        <v>JANUARY - DECEMBER  2014 WITH THE CORRESPONDING PERIOD OF 2013</v>
      </c>
      <c r="B2" s="367"/>
      <c r="C2" s="367"/>
      <c r="D2" s="367"/>
      <c r="E2" s="367"/>
      <c r="F2" s="195"/>
      <c r="G2" s="189"/>
      <c r="H2" s="189"/>
      <c r="I2" s="189"/>
      <c r="J2" s="189"/>
      <c r="K2" s="4"/>
      <c r="L2" s="4"/>
    </row>
    <row r="3" spans="1:12" ht="16.5">
      <c r="A3" s="190"/>
      <c r="B3" s="233"/>
      <c r="C3" s="190"/>
      <c r="D3" s="190"/>
      <c r="E3" s="189"/>
      <c r="F3" s="195"/>
      <c r="G3" s="189"/>
      <c r="H3" s="189"/>
      <c r="I3" s="189"/>
      <c r="J3" s="189"/>
      <c r="K3" s="4"/>
      <c r="L3" s="4"/>
    </row>
    <row r="4" spans="1:12" ht="15">
      <c r="A4" s="197" t="s">
        <v>34</v>
      </c>
      <c r="B4" s="261" t="s">
        <v>129</v>
      </c>
      <c r="C4" s="197" t="s">
        <v>130</v>
      </c>
      <c r="D4" s="197" t="s">
        <v>133</v>
      </c>
      <c r="E4" s="199"/>
      <c r="F4" s="199"/>
      <c r="G4" s="199"/>
      <c r="H4" s="199"/>
      <c r="I4" s="199"/>
      <c r="J4" s="199"/>
      <c r="K4" s="199"/>
      <c r="L4" s="4"/>
    </row>
    <row r="5" spans="1:13" ht="16.5">
      <c r="A5" s="200"/>
      <c r="B5" s="235"/>
      <c r="C5" s="4"/>
      <c r="D5" s="201">
        <f>'Table 1'!$N$1</f>
        <v>2014</v>
      </c>
      <c r="E5" s="201">
        <f>'Table 1'!$O$1</f>
        <v>2013</v>
      </c>
      <c r="F5" s="4"/>
      <c r="G5" s="199"/>
      <c r="H5" s="325" t="s">
        <v>200</v>
      </c>
      <c r="I5" s="325" t="s">
        <v>221</v>
      </c>
      <c r="J5" s="325" t="s">
        <v>257</v>
      </c>
      <c r="K5" s="325" t="s">
        <v>157</v>
      </c>
      <c r="L5" s="325" t="s">
        <v>166</v>
      </c>
      <c r="M5" s="325" t="s">
        <v>167</v>
      </c>
    </row>
    <row r="6" spans="2:13" ht="16.5">
      <c r="B6" s="291" t="str">
        <f aca="true" t="shared" si="0" ref="B6:E7">J6</f>
        <v>048</v>
      </c>
      <c r="C6" s="299" t="str">
        <f t="shared" si="0"/>
        <v>Cereal, Flour, Starch</v>
      </c>
      <c r="D6" s="299">
        <f t="shared" si="0"/>
        <v>5184729</v>
      </c>
      <c r="E6" s="292">
        <f t="shared" si="0"/>
        <v>2895910</v>
      </c>
      <c r="F6" s="202"/>
      <c r="G6" s="199"/>
      <c r="H6" s="326" t="s">
        <v>235</v>
      </c>
      <c r="I6" s="326" t="s">
        <v>236</v>
      </c>
      <c r="J6" s="326" t="s">
        <v>279</v>
      </c>
      <c r="K6" s="326" t="s">
        <v>280</v>
      </c>
      <c r="L6" s="327">
        <v>5184729</v>
      </c>
      <c r="M6" s="327">
        <v>2895910</v>
      </c>
    </row>
    <row r="7" spans="1:13" ht="16.5">
      <c r="A7" s="204"/>
      <c r="B7" s="293" t="str">
        <f t="shared" si="0"/>
        <v>091</v>
      </c>
      <c r="C7" s="300" t="str">
        <f t="shared" si="0"/>
        <v>Margarine And Shortening</v>
      </c>
      <c r="D7" s="300">
        <f t="shared" si="0"/>
        <v>9094429</v>
      </c>
      <c r="E7" s="295">
        <f t="shared" si="0"/>
        <v>9428317</v>
      </c>
      <c r="F7" s="202"/>
      <c r="G7" s="199"/>
      <c r="H7" s="326" t="s">
        <v>235</v>
      </c>
      <c r="I7" s="326" t="s">
        <v>236</v>
      </c>
      <c r="J7" s="326" t="s">
        <v>95</v>
      </c>
      <c r="K7" s="326" t="s">
        <v>328</v>
      </c>
      <c r="L7" s="327">
        <v>9094429</v>
      </c>
      <c r="M7" s="327">
        <v>9428317</v>
      </c>
    </row>
    <row r="8" spans="1:13" ht="16.5">
      <c r="A8" s="207"/>
      <c r="B8" s="293" t="str">
        <f aca="true" t="shared" si="1" ref="B8:E15">J8</f>
        <v>112</v>
      </c>
      <c r="C8" s="300" t="str">
        <f t="shared" si="1"/>
        <v>Alcoholic Beverages</v>
      </c>
      <c r="D8" s="300">
        <f t="shared" si="1"/>
        <v>1899793</v>
      </c>
      <c r="E8" s="295">
        <f t="shared" si="1"/>
        <v>1295933</v>
      </c>
      <c r="F8" s="202"/>
      <c r="G8" s="199"/>
      <c r="H8" s="326" t="s">
        <v>235</v>
      </c>
      <c r="I8" s="326" t="s">
        <v>236</v>
      </c>
      <c r="J8" s="326" t="s">
        <v>310</v>
      </c>
      <c r="K8" s="326" t="s">
        <v>311</v>
      </c>
      <c r="L8" s="327">
        <v>1899793</v>
      </c>
      <c r="M8" s="327">
        <v>1295933</v>
      </c>
    </row>
    <row r="9" spans="1:13" ht="16.5">
      <c r="A9" s="207"/>
      <c r="B9" s="293" t="str">
        <f t="shared" si="1"/>
        <v>278</v>
      </c>
      <c r="C9" s="300" t="str">
        <f t="shared" si="1"/>
        <v>Other Crude Minerals</v>
      </c>
      <c r="D9" s="300">
        <f t="shared" si="1"/>
        <v>2094053</v>
      </c>
      <c r="E9" s="295">
        <f t="shared" si="1"/>
        <v>0</v>
      </c>
      <c r="F9" s="202"/>
      <c r="G9" s="199"/>
      <c r="H9" s="326" t="s">
        <v>235</v>
      </c>
      <c r="I9" s="326" t="s">
        <v>236</v>
      </c>
      <c r="J9" s="326" t="s">
        <v>405</v>
      </c>
      <c r="K9" s="326" t="s">
        <v>406</v>
      </c>
      <c r="L9" s="327">
        <v>2094053</v>
      </c>
      <c r="M9" s="327">
        <v>0</v>
      </c>
    </row>
    <row r="10" spans="1:13" ht="16.5">
      <c r="A10" s="210" t="str">
        <f>I6</f>
        <v>TRINIDAD &amp; TOB.</v>
      </c>
      <c r="B10" s="293" t="str">
        <f t="shared" si="1"/>
        <v>333</v>
      </c>
      <c r="C10" s="300" t="str">
        <f t="shared" si="1"/>
        <v>Petroleum Crude</v>
      </c>
      <c r="D10" s="300">
        <f t="shared" si="1"/>
        <v>46693836</v>
      </c>
      <c r="E10" s="295">
        <f t="shared" si="1"/>
        <v>48592711</v>
      </c>
      <c r="F10" s="202"/>
      <c r="G10" s="199"/>
      <c r="H10" s="326" t="s">
        <v>235</v>
      </c>
      <c r="I10" s="326" t="s">
        <v>236</v>
      </c>
      <c r="J10" s="326" t="s">
        <v>329</v>
      </c>
      <c r="K10" s="326" t="s">
        <v>330</v>
      </c>
      <c r="L10" s="327">
        <v>46693836</v>
      </c>
      <c r="M10" s="327">
        <v>48592711</v>
      </c>
    </row>
    <row r="11" spans="1:13" ht="16.5">
      <c r="A11" s="191"/>
      <c r="B11" s="293" t="str">
        <f t="shared" si="1"/>
        <v>542</v>
      </c>
      <c r="C11" s="300" t="str">
        <f t="shared" si="1"/>
        <v>Medicaments Including Vet. Med.</v>
      </c>
      <c r="D11" s="300">
        <f t="shared" si="1"/>
        <v>6622120</v>
      </c>
      <c r="E11" s="295">
        <f t="shared" si="1"/>
        <v>5469040</v>
      </c>
      <c r="F11" s="208"/>
      <c r="G11" s="199"/>
      <c r="H11" s="326" t="s">
        <v>235</v>
      </c>
      <c r="I11" s="326" t="s">
        <v>236</v>
      </c>
      <c r="J11" s="326" t="s">
        <v>312</v>
      </c>
      <c r="K11" s="326" t="s">
        <v>313</v>
      </c>
      <c r="L11" s="327">
        <v>6622120</v>
      </c>
      <c r="M11" s="327">
        <v>5469040</v>
      </c>
    </row>
    <row r="12" spans="1:13" ht="16.5">
      <c r="A12" s="210"/>
      <c r="B12" s="293" t="str">
        <f t="shared" si="1"/>
        <v>553</v>
      </c>
      <c r="C12" s="300" t="str">
        <f t="shared" si="1"/>
        <v>Perfumery, Cosmetics</v>
      </c>
      <c r="D12" s="300">
        <f t="shared" si="1"/>
        <v>1186095</v>
      </c>
      <c r="E12" s="295">
        <f t="shared" si="1"/>
        <v>1358815</v>
      </c>
      <c r="F12" s="208"/>
      <c r="G12" s="199"/>
      <c r="H12" s="326" t="s">
        <v>235</v>
      </c>
      <c r="I12" s="326" t="s">
        <v>236</v>
      </c>
      <c r="J12" s="326" t="s">
        <v>331</v>
      </c>
      <c r="K12" s="326" t="s">
        <v>332</v>
      </c>
      <c r="L12" s="327">
        <v>1186095</v>
      </c>
      <c r="M12" s="327">
        <v>1358815</v>
      </c>
    </row>
    <row r="13" spans="1:13" ht="16.5">
      <c r="A13" s="211"/>
      <c r="B13" s="293" t="str">
        <f t="shared" si="1"/>
        <v>591</v>
      </c>
      <c r="C13" s="300" t="str">
        <f t="shared" si="1"/>
        <v>Disinfectants,Insecticides</v>
      </c>
      <c r="D13" s="300">
        <f t="shared" si="1"/>
        <v>7074885</v>
      </c>
      <c r="E13" s="295">
        <f t="shared" si="1"/>
        <v>5481309</v>
      </c>
      <c r="F13" s="208"/>
      <c r="G13" s="209"/>
      <c r="H13" s="326" t="s">
        <v>235</v>
      </c>
      <c r="I13" s="326" t="s">
        <v>236</v>
      </c>
      <c r="J13" s="326" t="s">
        <v>105</v>
      </c>
      <c r="K13" s="326" t="s">
        <v>321</v>
      </c>
      <c r="L13" s="327">
        <v>7074885</v>
      </c>
      <c r="M13" s="327">
        <v>5481309</v>
      </c>
    </row>
    <row r="14" spans="1:13" ht="16.5">
      <c r="A14" s="211"/>
      <c r="B14" s="293" t="str">
        <f t="shared" si="1"/>
        <v>692</v>
      </c>
      <c r="C14" s="300" t="str">
        <f t="shared" si="1"/>
        <v>Metal Containers</v>
      </c>
      <c r="D14" s="300">
        <f t="shared" si="1"/>
        <v>6993604</v>
      </c>
      <c r="E14" s="295">
        <f t="shared" si="1"/>
        <v>5660715</v>
      </c>
      <c r="F14" s="208"/>
      <c r="G14" s="209"/>
      <c r="H14" s="326" t="s">
        <v>235</v>
      </c>
      <c r="I14" s="326" t="s">
        <v>236</v>
      </c>
      <c r="J14" s="326" t="s">
        <v>296</v>
      </c>
      <c r="K14" s="326" t="s">
        <v>297</v>
      </c>
      <c r="L14" s="327">
        <v>6993604</v>
      </c>
      <c r="M14" s="327">
        <v>5660715</v>
      </c>
    </row>
    <row r="15" spans="1:13" ht="16.5">
      <c r="A15" s="211"/>
      <c r="B15" s="293" t="str">
        <f t="shared" si="1"/>
        <v>892</v>
      </c>
      <c r="C15" s="300" t="str">
        <f t="shared" si="1"/>
        <v>Printed Matter</v>
      </c>
      <c r="D15" s="300">
        <f t="shared" si="1"/>
        <v>2365058</v>
      </c>
      <c r="E15" s="295">
        <f t="shared" si="1"/>
        <v>2340553</v>
      </c>
      <c r="F15" s="208"/>
      <c r="G15" s="209"/>
      <c r="H15" s="326" t="s">
        <v>235</v>
      </c>
      <c r="I15" s="326" t="s">
        <v>236</v>
      </c>
      <c r="J15" s="326" t="s">
        <v>314</v>
      </c>
      <c r="K15" s="326" t="s">
        <v>315</v>
      </c>
      <c r="L15" s="327">
        <v>2365058</v>
      </c>
      <c r="M15" s="327">
        <v>2340553</v>
      </c>
    </row>
    <row r="16" spans="1:13" ht="16.5">
      <c r="A16" s="211"/>
      <c r="B16" s="212"/>
      <c r="C16" s="213"/>
      <c r="D16" s="214"/>
      <c r="E16" s="215"/>
      <c r="F16" s="208"/>
      <c r="G16" s="209"/>
      <c r="H16" s="326" t="s">
        <v>219</v>
      </c>
      <c r="I16" s="326" t="s">
        <v>42</v>
      </c>
      <c r="J16" s="326" t="s">
        <v>279</v>
      </c>
      <c r="K16" s="326" t="s">
        <v>280</v>
      </c>
      <c r="L16" s="327">
        <v>5536449</v>
      </c>
      <c r="M16" s="327">
        <v>5255046</v>
      </c>
    </row>
    <row r="17" spans="1:13" ht="16.5">
      <c r="A17" s="81"/>
      <c r="B17" s="293" t="str">
        <f>J16</f>
        <v>048</v>
      </c>
      <c r="C17" s="300" t="str">
        <f>K16</f>
        <v>Cereal, Flour, Starch</v>
      </c>
      <c r="D17" s="300">
        <f>L16</f>
        <v>5536449</v>
      </c>
      <c r="E17" s="295">
        <f>M16</f>
        <v>5255046</v>
      </c>
      <c r="F17" s="216"/>
      <c r="G17" s="203"/>
      <c r="H17" s="326" t="s">
        <v>219</v>
      </c>
      <c r="I17" s="326" t="s">
        <v>42</v>
      </c>
      <c r="J17" s="326" t="s">
        <v>306</v>
      </c>
      <c r="K17" s="326" t="s">
        <v>307</v>
      </c>
      <c r="L17" s="327">
        <v>6694776</v>
      </c>
      <c r="M17" s="327">
        <v>2450</v>
      </c>
    </row>
    <row r="18" spans="1:13" ht="16.5">
      <c r="A18" s="201"/>
      <c r="B18" s="293" t="str">
        <f aca="true" t="shared" si="2" ref="B18:E26">J17</f>
        <v>061</v>
      </c>
      <c r="C18" s="300" t="str">
        <f t="shared" si="2"/>
        <v>Sugar, Molasses, Honey</v>
      </c>
      <c r="D18" s="300">
        <f t="shared" si="2"/>
        <v>6694776</v>
      </c>
      <c r="E18" s="295">
        <f t="shared" si="2"/>
        <v>2450</v>
      </c>
      <c r="F18" s="4"/>
      <c r="G18" s="4"/>
      <c r="H18" s="326" t="s">
        <v>219</v>
      </c>
      <c r="I18" s="326" t="s">
        <v>42</v>
      </c>
      <c r="J18" s="326" t="s">
        <v>310</v>
      </c>
      <c r="K18" s="326" t="s">
        <v>311</v>
      </c>
      <c r="L18" s="327">
        <v>41667893</v>
      </c>
      <c r="M18" s="327">
        <v>49679224</v>
      </c>
    </row>
    <row r="19" spans="1:13" ht="16.5">
      <c r="A19" s="201"/>
      <c r="B19" s="293" t="str">
        <f t="shared" si="2"/>
        <v>112</v>
      </c>
      <c r="C19" s="300" t="str">
        <f t="shared" si="2"/>
        <v>Alcoholic Beverages</v>
      </c>
      <c r="D19" s="300">
        <f t="shared" si="2"/>
        <v>41667893</v>
      </c>
      <c r="E19" s="295">
        <f t="shared" si="2"/>
        <v>49679224</v>
      </c>
      <c r="F19" s="4"/>
      <c r="G19" s="4"/>
      <c r="H19" s="326" t="s">
        <v>219</v>
      </c>
      <c r="I19" s="326" t="s">
        <v>42</v>
      </c>
      <c r="J19" s="326" t="s">
        <v>333</v>
      </c>
      <c r="K19" s="326" t="s">
        <v>334</v>
      </c>
      <c r="L19" s="327">
        <v>3731848</v>
      </c>
      <c r="M19" s="327">
        <v>5840542</v>
      </c>
    </row>
    <row r="20" spans="1:13" ht="16.5">
      <c r="A20" s="201"/>
      <c r="B20" s="293" t="str">
        <f t="shared" si="2"/>
        <v>289</v>
      </c>
      <c r="C20" s="300" t="str">
        <f t="shared" si="2"/>
        <v>Ores Of Precious Metal</v>
      </c>
      <c r="D20" s="300">
        <f t="shared" si="2"/>
        <v>3731848</v>
      </c>
      <c r="E20" s="295">
        <f t="shared" si="2"/>
        <v>5840542</v>
      </c>
      <c r="F20" s="4"/>
      <c r="G20" s="4"/>
      <c r="H20" s="326" t="s">
        <v>219</v>
      </c>
      <c r="I20" s="326" t="s">
        <v>42</v>
      </c>
      <c r="J20" s="326" t="s">
        <v>359</v>
      </c>
      <c r="K20" s="326" t="s">
        <v>360</v>
      </c>
      <c r="L20" s="327">
        <v>1317928</v>
      </c>
      <c r="M20" s="327">
        <v>1260646</v>
      </c>
    </row>
    <row r="21" spans="1:13" ht="16.5">
      <c r="A21" s="210" t="str">
        <f>I16</f>
        <v>UNITED STATES</v>
      </c>
      <c r="B21" s="293" t="str">
        <f t="shared" si="2"/>
        <v>658</v>
      </c>
      <c r="C21" s="300" t="str">
        <f t="shared" si="2"/>
        <v>Made-Up Textile Articles</v>
      </c>
      <c r="D21" s="300">
        <f t="shared" si="2"/>
        <v>1317928</v>
      </c>
      <c r="E21" s="295">
        <f t="shared" si="2"/>
        <v>1260646</v>
      </c>
      <c r="F21" s="4"/>
      <c r="G21" s="4"/>
      <c r="H21" s="326" t="s">
        <v>219</v>
      </c>
      <c r="I21" s="326" t="s">
        <v>42</v>
      </c>
      <c r="J21" s="326" t="s">
        <v>339</v>
      </c>
      <c r="K21" s="326" t="s">
        <v>340</v>
      </c>
      <c r="L21" s="327">
        <v>10891817</v>
      </c>
      <c r="M21" s="327">
        <v>7522590</v>
      </c>
    </row>
    <row r="22" spans="1:13" ht="16.5">
      <c r="A22" s="201"/>
      <c r="B22" s="293" t="str">
        <f t="shared" si="2"/>
        <v>772</v>
      </c>
      <c r="C22" s="300" t="str">
        <f t="shared" si="2"/>
        <v>Electric Switches Fuses</v>
      </c>
      <c r="D22" s="300">
        <f t="shared" si="2"/>
        <v>10891817</v>
      </c>
      <c r="E22" s="295">
        <f t="shared" si="2"/>
        <v>7522590</v>
      </c>
      <c r="F22" s="4"/>
      <c r="G22" s="4"/>
      <c r="H22" s="326" t="s">
        <v>219</v>
      </c>
      <c r="I22" s="326" t="s">
        <v>42</v>
      </c>
      <c r="J22" s="326" t="s">
        <v>324</v>
      </c>
      <c r="K22" s="326" t="s">
        <v>325</v>
      </c>
      <c r="L22" s="327">
        <v>875290</v>
      </c>
      <c r="M22" s="327">
        <v>3222164</v>
      </c>
    </row>
    <row r="23" spans="1:13" ht="16.5">
      <c r="A23" s="201"/>
      <c r="B23" s="293" t="str">
        <f t="shared" si="2"/>
        <v>872</v>
      </c>
      <c r="C23" s="300" t="str">
        <f t="shared" si="2"/>
        <v>Medical Appliances</v>
      </c>
      <c r="D23" s="300">
        <f t="shared" si="2"/>
        <v>875290</v>
      </c>
      <c r="E23" s="295">
        <f t="shared" si="2"/>
        <v>3222164</v>
      </c>
      <c r="F23" s="4"/>
      <c r="G23" s="4"/>
      <c r="H23" s="326" t="s">
        <v>219</v>
      </c>
      <c r="I23" s="326" t="s">
        <v>42</v>
      </c>
      <c r="J23" s="326" t="s">
        <v>275</v>
      </c>
      <c r="K23" s="326" t="s">
        <v>276</v>
      </c>
      <c r="L23" s="327">
        <v>1650739</v>
      </c>
      <c r="M23" s="327">
        <v>3065891</v>
      </c>
    </row>
    <row r="24" spans="1:13" ht="16.5">
      <c r="A24" s="201"/>
      <c r="B24" s="293" t="str">
        <f t="shared" si="2"/>
        <v>897</v>
      </c>
      <c r="C24" s="300" t="str">
        <f t="shared" si="2"/>
        <v>Jewellery</v>
      </c>
      <c r="D24" s="300">
        <f t="shared" si="2"/>
        <v>1650739</v>
      </c>
      <c r="E24" s="295">
        <f t="shared" si="2"/>
        <v>3065891</v>
      </c>
      <c r="F24" s="4"/>
      <c r="G24" s="4"/>
      <c r="H24" s="326" t="s">
        <v>219</v>
      </c>
      <c r="I24" s="326" t="s">
        <v>42</v>
      </c>
      <c r="J24" s="326" t="s">
        <v>343</v>
      </c>
      <c r="K24" s="326" t="s">
        <v>344</v>
      </c>
      <c r="L24" s="327">
        <v>5104548</v>
      </c>
      <c r="M24" s="327">
        <v>8053054</v>
      </c>
    </row>
    <row r="25" spans="1:13" ht="16.5">
      <c r="A25" s="201"/>
      <c r="B25" s="293" t="str">
        <f t="shared" si="2"/>
        <v>899</v>
      </c>
      <c r="C25" s="300" t="str">
        <f t="shared" si="2"/>
        <v>Misc. Manufactured Articles</v>
      </c>
      <c r="D25" s="300">
        <f t="shared" si="2"/>
        <v>5104548</v>
      </c>
      <c r="E25" s="295">
        <f t="shared" si="2"/>
        <v>8053054</v>
      </c>
      <c r="F25" s="4"/>
      <c r="G25" s="4"/>
      <c r="H25" s="326" t="s">
        <v>219</v>
      </c>
      <c r="I25" s="326" t="s">
        <v>42</v>
      </c>
      <c r="J25" s="326" t="s">
        <v>316</v>
      </c>
      <c r="K25" s="326" t="s">
        <v>317</v>
      </c>
      <c r="L25" s="327">
        <v>3283517</v>
      </c>
      <c r="M25" s="327">
        <v>1209586</v>
      </c>
    </row>
    <row r="26" spans="1:13" ht="16.5">
      <c r="A26" s="201"/>
      <c r="B26" s="293" t="str">
        <f t="shared" si="2"/>
        <v>931</v>
      </c>
      <c r="C26" s="300" t="str">
        <f t="shared" si="2"/>
        <v>Special Transactions And Commodities</v>
      </c>
      <c r="D26" s="300">
        <f t="shared" si="2"/>
        <v>3283517</v>
      </c>
      <c r="E26" s="295">
        <f t="shared" si="2"/>
        <v>1209586</v>
      </c>
      <c r="F26" s="4"/>
      <c r="G26" s="4"/>
      <c r="H26" s="326" t="s">
        <v>226</v>
      </c>
      <c r="I26" s="326" t="s">
        <v>72</v>
      </c>
      <c r="J26" s="326" t="s">
        <v>347</v>
      </c>
      <c r="K26" s="326" t="s">
        <v>348</v>
      </c>
      <c r="L26" s="327">
        <v>2398143</v>
      </c>
      <c r="M26" s="327">
        <v>2693561</v>
      </c>
    </row>
    <row r="27" spans="1:13" ht="16.5">
      <c r="A27" s="201"/>
      <c r="B27" s="212"/>
      <c r="C27" s="217"/>
      <c r="D27" s="218"/>
      <c r="E27" s="219"/>
      <c r="F27" s="4"/>
      <c r="G27" s="200"/>
      <c r="H27" s="326" t="s">
        <v>226</v>
      </c>
      <c r="I27" s="326" t="s">
        <v>72</v>
      </c>
      <c r="J27" s="326" t="s">
        <v>279</v>
      </c>
      <c r="K27" s="326" t="s">
        <v>280</v>
      </c>
      <c r="L27" s="327">
        <v>2142375</v>
      </c>
      <c r="M27" s="327">
        <v>1051553</v>
      </c>
    </row>
    <row r="28" spans="1:13" ht="16.5">
      <c r="A28" s="81"/>
      <c r="B28" s="293" t="str">
        <f>J26</f>
        <v>046</v>
      </c>
      <c r="C28" s="300" t="str">
        <f>K26</f>
        <v>Meals Flour, Wheat, Meslin</v>
      </c>
      <c r="D28" s="294">
        <f>L26</f>
        <v>2398143</v>
      </c>
      <c r="E28" s="295">
        <f>M26</f>
        <v>2693561</v>
      </c>
      <c r="F28" s="216"/>
      <c r="G28" s="203"/>
      <c r="H28" s="326" t="s">
        <v>226</v>
      </c>
      <c r="I28" s="326" t="s">
        <v>72</v>
      </c>
      <c r="J28" s="326" t="s">
        <v>326</v>
      </c>
      <c r="K28" s="326" t="s">
        <v>327</v>
      </c>
      <c r="L28" s="327">
        <v>703225</v>
      </c>
      <c r="M28" s="327">
        <v>641558</v>
      </c>
    </row>
    <row r="29" spans="1:13" ht="16.5">
      <c r="A29" s="201"/>
      <c r="B29" s="293" t="str">
        <f aca="true" t="shared" si="3" ref="B29:E37">J27</f>
        <v>048</v>
      </c>
      <c r="C29" s="300" t="str">
        <f t="shared" si="3"/>
        <v>Cereal, Flour, Starch</v>
      </c>
      <c r="D29" s="294">
        <f t="shared" si="3"/>
        <v>2142375</v>
      </c>
      <c r="E29" s="295">
        <f t="shared" si="3"/>
        <v>1051553</v>
      </c>
      <c r="F29" s="202"/>
      <c r="G29" s="203"/>
      <c r="H29" s="326" t="s">
        <v>226</v>
      </c>
      <c r="I29" s="326" t="s">
        <v>72</v>
      </c>
      <c r="J29" s="326" t="s">
        <v>95</v>
      </c>
      <c r="K29" s="326" t="s">
        <v>328</v>
      </c>
      <c r="L29" s="327">
        <v>1070413</v>
      </c>
      <c r="M29" s="327">
        <v>908113</v>
      </c>
    </row>
    <row r="30" spans="1:13" ht="16.5">
      <c r="A30" s="201"/>
      <c r="B30" s="293" t="str">
        <f t="shared" si="3"/>
        <v>059</v>
      </c>
      <c r="C30" s="300" t="str">
        <f t="shared" si="3"/>
        <v>Fruit Juices</v>
      </c>
      <c r="D30" s="294">
        <f t="shared" si="3"/>
        <v>703225</v>
      </c>
      <c r="E30" s="295">
        <f t="shared" si="3"/>
        <v>641558</v>
      </c>
      <c r="F30" s="208"/>
      <c r="G30" s="220"/>
      <c r="H30" s="326" t="s">
        <v>226</v>
      </c>
      <c r="I30" s="326" t="s">
        <v>72</v>
      </c>
      <c r="J30" s="326" t="s">
        <v>99</v>
      </c>
      <c r="K30" s="326" t="s">
        <v>318</v>
      </c>
      <c r="L30" s="327">
        <v>1707073</v>
      </c>
      <c r="M30" s="327">
        <v>2488539</v>
      </c>
    </row>
    <row r="31" spans="1:13" ht="16.5">
      <c r="A31" s="201"/>
      <c r="B31" s="293" t="str">
        <f t="shared" si="3"/>
        <v>091</v>
      </c>
      <c r="C31" s="300" t="str">
        <f t="shared" si="3"/>
        <v>Margarine And Shortening</v>
      </c>
      <c r="D31" s="294">
        <f t="shared" si="3"/>
        <v>1070413</v>
      </c>
      <c r="E31" s="295">
        <f t="shared" si="3"/>
        <v>908113</v>
      </c>
      <c r="F31" s="208"/>
      <c r="G31" s="220"/>
      <c r="H31" s="326" t="s">
        <v>226</v>
      </c>
      <c r="I31" s="326" t="s">
        <v>72</v>
      </c>
      <c r="J31" s="326" t="s">
        <v>288</v>
      </c>
      <c r="K31" s="326" t="s">
        <v>289</v>
      </c>
      <c r="L31" s="327">
        <v>939664</v>
      </c>
      <c r="M31" s="327">
        <v>586189</v>
      </c>
    </row>
    <row r="32" spans="1:13" ht="16.5">
      <c r="A32" s="210" t="str">
        <f>I26</f>
        <v>GUYANA</v>
      </c>
      <c r="B32" s="293" t="str">
        <f t="shared" si="3"/>
        <v>533</v>
      </c>
      <c r="C32" s="300" t="str">
        <f t="shared" si="3"/>
        <v>Pigments, Paints, Varnishes</v>
      </c>
      <c r="D32" s="294">
        <f t="shared" si="3"/>
        <v>1707073</v>
      </c>
      <c r="E32" s="295">
        <f t="shared" si="3"/>
        <v>2488539</v>
      </c>
      <c r="F32" s="208"/>
      <c r="G32" s="220"/>
      <c r="H32" s="326" t="s">
        <v>226</v>
      </c>
      <c r="I32" s="326" t="s">
        <v>72</v>
      </c>
      <c r="J32" s="326" t="s">
        <v>349</v>
      </c>
      <c r="K32" s="326" t="s">
        <v>350</v>
      </c>
      <c r="L32" s="327">
        <v>29998070</v>
      </c>
      <c r="M32" s="327">
        <v>22279582</v>
      </c>
    </row>
    <row r="33" spans="1:13" ht="16.5">
      <c r="A33" s="201"/>
      <c r="B33" s="293" t="str">
        <f t="shared" si="3"/>
        <v>642</v>
      </c>
      <c r="C33" s="300" t="str">
        <f t="shared" si="3"/>
        <v>Articles Of Paper</v>
      </c>
      <c r="D33" s="294">
        <f t="shared" si="3"/>
        <v>939664</v>
      </c>
      <c r="E33" s="295">
        <f t="shared" si="3"/>
        <v>586189</v>
      </c>
      <c r="F33" s="208"/>
      <c r="G33" s="220"/>
      <c r="H33" s="326" t="s">
        <v>226</v>
      </c>
      <c r="I33" s="326" t="s">
        <v>72</v>
      </c>
      <c r="J33" s="326" t="s">
        <v>314</v>
      </c>
      <c r="K33" s="326" t="s">
        <v>315</v>
      </c>
      <c r="L33" s="327">
        <v>2213984</v>
      </c>
      <c r="M33" s="327">
        <v>1790034</v>
      </c>
    </row>
    <row r="34" spans="1:13" ht="16.5">
      <c r="A34" s="201"/>
      <c r="B34" s="293" t="str">
        <f t="shared" si="3"/>
        <v>661</v>
      </c>
      <c r="C34" s="300" t="str">
        <f t="shared" si="3"/>
        <v>Lime, Cement</v>
      </c>
      <c r="D34" s="294">
        <f t="shared" si="3"/>
        <v>29998070</v>
      </c>
      <c r="E34" s="295">
        <f t="shared" si="3"/>
        <v>22279582</v>
      </c>
      <c r="F34" s="208"/>
      <c r="G34" s="220"/>
      <c r="H34" s="326" t="s">
        <v>226</v>
      </c>
      <c r="I34" s="326" t="s">
        <v>72</v>
      </c>
      <c r="J34" s="326" t="s">
        <v>273</v>
      </c>
      <c r="K34" s="326" t="s">
        <v>274</v>
      </c>
      <c r="L34" s="327">
        <v>2089106</v>
      </c>
      <c r="M34" s="327">
        <v>2347208</v>
      </c>
    </row>
    <row r="35" spans="1:13" ht="16.5">
      <c r="A35" s="201"/>
      <c r="B35" s="293" t="str">
        <f t="shared" si="3"/>
        <v>892</v>
      </c>
      <c r="C35" s="300" t="str">
        <f t="shared" si="3"/>
        <v>Printed Matter</v>
      </c>
      <c r="D35" s="294">
        <f t="shared" si="3"/>
        <v>2213984</v>
      </c>
      <c r="E35" s="295">
        <f t="shared" si="3"/>
        <v>1790034</v>
      </c>
      <c r="F35" s="208"/>
      <c r="G35" s="220"/>
      <c r="H35" s="326" t="s">
        <v>226</v>
      </c>
      <c r="I35" s="326" t="s">
        <v>72</v>
      </c>
      <c r="J35" s="326" t="s">
        <v>316</v>
      </c>
      <c r="K35" s="326" t="s">
        <v>317</v>
      </c>
      <c r="L35" s="327">
        <v>601474</v>
      </c>
      <c r="M35" s="327">
        <v>716903</v>
      </c>
    </row>
    <row r="36" spans="1:13" ht="16.5">
      <c r="A36" s="201"/>
      <c r="B36" s="293" t="str">
        <f t="shared" si="3"/>
        <v>893</v>
      </c>
      <c r="C36" s="300" t="str">
        <f t="shared" si="3"/>
        <v>Articles Of Plastic</v>
      </c>
      <c r="D36" s="294">
        <f t="shared" si="3"/>
        <v>2089106</v>
      </c>
      <c r="E36" s="295">
        <f t="shared" si="3"/>
        <v>2347208</v>
      </c>
      <c r="F36" s="208"/>
      <c r="G36" s="220"/>
      <c r="H36" s="326" t="s">
        <v>204</v>
      </c>
      <c r="I36" s="326" t="s">
        <v>39</v>
      </c>
      <c r="J36" s="326" t="s">
        <v>279</v>
      </c>
      <c r="K36" s="326" t="s">
        <v>280</v>
      </c>
      <c r="L36" s="327">
        <v>364177</v>
      </c>
      <c r="M36" s="327">
        <v>231662</v>
      </c>
    </row>
    <row r="37" spans="1:13" ht="16.5">
      <c r="A37" s="201"/>
      <c r="B37" s="293" t="str">
        <f t="shared" si="3"/>
        <v>931</v>
      </c>
      <c r="C37" s="300" t="str">
        <f t="shared" si="3"/>
        <v>Special Transactions And Commodities</v>
      </c>
      <c r="D37" s="294">
        <f t="shared" si="3"/>
        <v>601474</v>
      </c>
      <c r="E37" s="295">
        <f t="shared" si="3"/>
        <v>716903</v>
      </c>
      <c r="F37" s="208"/>
      <c r="G37" s="220"/>
      <c r="H37" s="326" t="s">
        <v>204</v>
      </c>
      <c r="I37" s="326" t="s">
        <v>39</v>
      </c>
      <c r="J37" s="326" t="s">
        <v>310</v>
      </c>
      <c r="K37" s="326" t="s">
        <v>311</v>
      </c>
      <c r="L37" s="327">
        <v>17005470</v>
      </c>
      <c r="M37" s="327">
        <v>17610721</v>
      </c>
    </row>
    <row r="38" spans="1:13" ht="16.5">
      <c r="A38" s="201"/>
      <c r="B38" s="212"/>
      <c r="C38" s="208"/>
      <c r="D38" s="221"/>
      <c r="E38" s="222"/>
      <c r="F38" s="208"/>
      <c r="G38" s="220"/>
      <c r="H38" s="326" t="s">
        <v>204</v>
      </c>
      <c r="I38" s="326" t="s">
        <v>39</v>
      </c>
      <c r="J38" s="326" t="s">
        <v>407</v>
      </c>
      <c r="K38" s="326" t="s">
        <v>408</v>
      </c>
      <c r="L38" s="327">
        <v>95000</v>
      </c>
      <c r="M38" s="327">
        <v>0</v>
      </c>
    </row>
    <row r="39" spans="1:13" ht="16.5">
      <c r="A39" s="81"/>
      <c r="B39" s="293" t="str">
        <f>J36</f>
        <v>048</v>
      </c>
      <c r="C39" s="300" t="str">
        <f>K36</f>
        <v>Cereal, Flour, Starch</v>
      </c>
      <c r="D39" s="294">
        <f>L36</f>
        <v>364177</v>
      </c>
      <c r="E39" s="295">
        <f>M36</f>
        <v>231662</v>
      </c>
      <c r="F39" s="202"/>
      <c r="G39" s="203"/>
      <c r="H39" s="326" t="s">
        <v>204</v>
      </c>
      <c r="I39" s="326" t="s">
        <v>39</v>
      </c>
      <c r="J39" s="326" t="s">
        <v>353</v>
      </c>
      <c r="K39" s="326" t="s">
        <v>354</v>
      </c>
      <c r="L39" s="327">
        <v>283911</v>
      </c>
      <c r="M39" s="327">
        <v>267524</v>
      </c>
    </row>
    <row r="40" spans="1:13" ht="16.5">
      <c r="A40" s="223"/>
      <c r="B40" s="293" t="str">
        <f aca="true" t="shared" si="4" ref="B40:E48">J37</f>
        <v>112</v>
      </c>
      <c r="C40" s="300" t="str">
        <f t="shared" si="4"/>
        <v>Alcoholic Beverages</v>
      </c>
      <c r="D40" s="294">
        <f t="shared" si="4"/>
        <v>17005470</v>
      </c>
      <c r="E40" s="295">
        <f t="shared" si="4"/>
        <v>17610721</v>
      </c>
      <c r="F40" s="202"/>
      <c r="G40" s="203"/>
      <c r="H40" s="326" t="s">
        <v>204</v>
      </c>
      <c r="I40" s="326" t="s">
        <v>39</v>
      </c>
      <c r="J40" s="326" t="s">
        <v>357</v>
      </c>
      <c r="K40" s="326" t="s">
        <v>358</v>
      </c>
      <c r="L40" s="327">
        <v>378221</v>
      </c>
      <c r="M40" s="327">
        <v>403634</v>
      </c>
    </row>
    <row r="41" spans="1:13" ht="16.5">
      <c r="A41" s="224"/>
      <c r="B41" s="293" t="str">
        <f t="shared" si="4"/>
        <v>211</v>
      </c>
      <c r="C41" s="300" t="str">
        <f t="shared" si="4"/>
        <v>Hides And Skins Undressed</v>
      </c>
      <c r="D41" s="294">
        <f t="shared" si="4"/>
        <v>95000</v>
      </c>
      <c r="E41" s="295">
        <f t="shared" si="4"/>
        <v>0</v>
      </c>
      <c r="F41" s="202"/>
      <c r="G41" s="203"/>
      <c r="H41" s="326" t="s">
        <v>204</v>
      </c>
      <c r="I41" s="326" t="s">
        <v>39</v>
      </c>
      <c r="J41" s="326" t="s">
        <v>383</v>
      </c>
      <c r="K41" s="326" t="s">
        <v>384</v>
      </c>
      <c r="L41" s="327">
        <v>215196</v>
      </c>
      <c r="M41" s="327">
        <v>51230</v>
      </c>
    </row>
    <row r="42" spans="1:13" ht="16.5">
      <c r="A42" s="224"/>
      <c r="B42" s="293" t="str">
        <f t="shared" si="4"/>
        <v>291</v>
      </c>
      <c r="C42" s="300" t="str">
        <f t="shared" si="4"/>
        <v>Crude Animal Materials</v>
      </c>
      <c r="D42" s="294">
        <f t="shared" si="4"/>
        <v>283911</v>
      </c>
      <c r="E42" s="295">
        <f t="shared" si="4"/>
        <v>267524</v>
      </c>
      <c r="F42" s="202"/>
      <c r="G42" s="203"/>
      <c r="H42" s="326" t="s">
        <v>204</v>
      </c>
      <c r="I42" s="326" t="s">
        <v>39</v>
      </c>
      <c r="J42" s="326" t="s">
        <v>361</v>
      </c>
      <c r="K42" s="326" t="s">
        <v>362</v>
      </c>
      <c r="L42" s="327">
        <v>995902</v>
      </c>
      <c r="M42" s="327">
        <v>1064721</v>
      </c>
    </row>
    <row r="43" spans="1:13" ht="16.5">
      <c r="A43" s="210" t="str">
        <f>I36</f>
        <v>CANADA</v>
      </c>
      <c r="B43" s="293" t="str">
        <f t="shared" si="4"/>
        <v>612</v>
      </c>
      <c r="C43" s="300" t="str">
        <f t="shared" si="4"/>
        <v>Manufactures Of Leather</v>
      </c>
      <c r="D43" s="294">
        <f t="shared" si="4"/>
        <v>378221</v>
      </c>
      <c r="E43" s="295">
        <f t="shared" si="4"/>
        <v>403634</v>
      </c>
      <c r="F43" s="202"/>
      <c r="G43" s="203"/>
      <c r="H43" s="326" t="s">
        <v>204</v>
      </c>
      <c r="I43" s="326" t="s">
        <v>39</v>
      </c>
      <c r="J43" s="326" t="s">
        <v>324</v>
      </c>
      <c r="K43" s="326" t="s">
        <v>325</v>
      </c>
      <c r="L43" s="327">
        <v>163160</v>
      </c>
      <c r="M43" s="327">
        <v>30348</v>
      </c>
    </row>
    <row r="44" spans="1:13" ht="16.5">
      <c r="A44" s="224"/>
      <c r="B44" s="293" t="str">
        <f t="shared" si="4"/>
        <v>695</v>
      </c>
      <c r="C44" s="300" t="str">
        <f t="shared" si="4"/>
        <v>Hand Or Machine Tools</v>
      </c>
      <c r="D44" s="294">
        <f t="shared" si="4"/>
        <v>215196</v>
      </c>
      <c r="E44" s="295">
        <f t="shared" si="4"/>
        <v>51230</v>
      </c>
      <c r="F44" s="202"/>
      <c r="G44" s="203"/>
      <c r="H44" s="326" t="s">
        <v>204</v>
      </c>
      <c r="I44" s="326" t="s">
        <v>39</v>
      </c>
      <c r="J44" s="326" t="s">
        <v>343</v>
      </c>
      <c r="K44" s="326" t="s">
        <v>344</v>
      </c>
      <c r="L44" s="327">
        <v>686410</v>
      </c>
      <c r="M44" s="327">
        <v>431765</v>
      </c>
    </row>
    <row r="45" spans="1:13" ht="16.5">
      <c r="A45" s="224"/>
      <c r="B45" s="293" t="str">
        <f t="shared" si="4"/>
        <v>699</v>
      </c>
      <c r="C45" s="300" t="str">
        <f t="shared" si="4"/>
        <v>Base Metal Manufactures</v>
      </c>
      <c r="D45" s="294">
        <f t="shared" si="4"/>
        <v>995902</v>
      </c>
      <c r="E45" s="295">
        <f t="shared" si="4"/>
        <v>1064721</v>
      </c>
      <c r="F45" s="202"/>
      <c r="G45" s="203"/>
      <c r="H45" s="326" t="s">
        <v>204</v>
      </c>
      <c r="I45" s="326" t="s">
        <v>39</v>
      </c>
      <c r="J45" s="326" t="s">
        <v>316</v>
      </c>
      <c r="K45" s="326" t="s">
        <v>317</v>
      </c>
      <c r="L45" s="327">
        <v>468523</v>
      </c>
      <c r="M45" s="327">
        <v>359840</v>
      </c>
    </row>
    <row r="46" spans="1:13" ht="16.5">
      <c r="A46" s="224"/>
      <c r="B46" s="293" t="str">
        <f t="shared" si="4"/>
        <v>872</v>
      </c>
      <c r="C46" s="300" t="str">
        <f t="shared" si="4"/>
        <v>Medical Appliances</v>
      </c>
      <c r="D46" s="294">
        <f t="shared" si="4"/>
        <v>163160</v>
      </c>
      <c r="E46" s="295">
        <f t="shared" si="4"/>
        <v>30348</v>
      </c>
      <c r="F46" s="208"/>
      <c r="G46" s="220"/>
      <c r="H46" s="326" t="s">
        <v>231</v>
      </c>
      <c r="I46" s="326" t="s">
        <v>76</v>
      </c>
      <c r="J46" s="326" t="s">
        <v>347</v>
      </c>
      <c r="K46" s="326" t="s">
        <v>348</v>
      </c>
      <c r="L46" s="327">
        <v>4555936</v>
      </c>
      <c r="M46" s="327">
        <v>4491478</v>
      </c>
    </row>
    <row r="47" spans="1:13" ht="16.5">
      <c r="A47" s="224"/>
      <c r="B47" s="293" t="str">
        <f t="shared" si="4"/>
        <v>899</v>
      </c>
      <c r="C47" s="300" t="str">
        <f t="shared" si="4"/>
        <v>Misc. Manufactured Articles</v>
      </c>
      <c r="D47" s="294">
        <f t="shared" si="4"/>
        <v>686410</v>
      </c>
      <c r="E47" s="295">
        <f t="shared" si="4"/>
        <v>431765</v>
      </c>
      <c r="F47" s="227"/>
      <c r="G47" s="226"/>
      <c r="H47" s="326" t="s">
        <v>231</v>
      </c>
      <c r="I47" s="326" t="s">
        <v>76</v>
      </c>
      <c r="J47" s="326" t="s">
        <v>279</v>
      </c>
      <c r="K47" s="326" t="s">
        <v>280</v>
      </c>
      <c r="L47" s="327">
        <v>1983065</v>
      </c>
      <c r="M47" s="327">
        <v>1364673</v>
      </c>
    </row>
    <row r="48" spans="1:13" ht="16.5">
      <c r="A48" s="224"/>
      <c r="B48" s="293" t="str">
        <f t="shared" si="4"/>
        <v>931</v>
      </c>
      <c r="C48" s="300" t="str">
        <f t="shared" si="4"/>
        <v>Special Transactions And Commodities</v>
      </c>
      <c r="D48" s="294">
        <f t="shared" si="4"/>
        <v>468523</v>
      </c>
      <c r="E48" s="295">
        <f t="shared" si="4"/>
        <v>359840</v>
      </c>
      <c r="F48" s="228"/>
      <c r="G48" s="194"/>
      <c r="H48" s="326" t="s">
        <v>231</v>
      </c>
      <c r="I48" s="326" t="s">
        <v>76</v>
      </c>
      <c r="J48" s="326" t="s">
        <v>326</v>
      </c>
      <c r="K48" s="326" t="s">
        <v>327</v>
      </c>
      <c r="L48" s="327">
        <v>1966678</v>
      </c>
      <c r="M48" s="327">
        <v>1420553</v>
      </c>
    </row>
    <row r="49" spans="1:13" ht="16.5">
      <c r="A49" s="224"/>
      <c r="B49" s="212"/>
      <c r="C49" s="229"/>
      <c r="D49" s="230"/>
      <c r="E49" s="231"/>
      <c r="F49" s="228"/>
      <c r="G49" s="232"/>
      <c r="H49" s="326" t="s">
        <v>231</v>
      </c>
      <c r="I49" s="326" t="s">
        <v>76</v>
      </c>
      <c r="J49" s="326" t="s">
        <v>95</v>
      </c>
      <c r="K49" s="326" t="s">
        <v>328</v>
      </c>
      <c r="L49" s="327">
        <v>3182708</v>
      </c>
      <c r="M49" s="327">
        <v>3203333</v>
      </c>
    </row>
    <row r="50" spans="1:13" ht="16.5">
      <c r="A50" s="81"/>
      <c r="B50" s="293" t="str">
        <f>J46</f>
        <v>046</v>
      </c>
      <c r="C50" s="300" t="str">
        <f>K46</f>
        <v>Meals Flour, Wheat, Meslin</v>
      </c>
      <c r="D50" s="294">
        <f>L46</f>
        <v>4555936</v>
      </c>
      <c r="E50" s="295">
        <f>M46</f>
        <v>4491478</v>
      </c>
      <c r="F50" s="216"/>
      <c r="G50" s="203"/>
      <c r="H50" s="326" t="s">
        <v>231</v>
      </c>
      <c r="I50" s="326" t="s">
        <v>76</v>
      </c>
      <c r="J50" s="326" t="s">
        <v>365</v>
      </c>
      <c r="K50" s="326" t="s">
        <v>366</v>
      </c>
      <c r="L50" s="327">
        <v>1725910</v>
      </c>
      <c r="M50" s="327">
        <v>2201566</v>
      </c>
    </row>
    <row r="51" spans="1:13" ht="16.5">
      <c r="A51" s="224"/>
      <c r="B51" s="293" t="str">
        <f aca="true" t="shared" si="5" ref="B51:E59">J47</f>
        <v>048</v>
      </c>
      <c r="C51" s="300" t="str">
        <f t="shared" si="5"/>
        <v>Cereal, Flour, Starch</v>
      </c>
      <c r="D51" s="294">
        <f t="shared" si="5"/>
        <v>1983065</v>
      </c>
      <c r="E51" s="295">
        <f t="shared" si="5"/>
        <v>1364673</v>
      </c>
      <c r="F51" s="216"/>
      <c r="G51" s="203"/>
      <c r="H51" s="326" t="s">
        <v>231</v>
      </c>
      <c r="I51" s="326" t="s">
        <v>76</v>
      </c>
      <c r="J51" s="326" t="s">
        <v>99</v>
      </c>
      <c r="K51" s="326" t="s">
        <v>318</v>
      </c>
      <c r="L51" s="327">
        <v>1775525</v>
      </c>
      <c r="M51" s="327">
        <v>2139663</v>
      </c>
    </row>
    <row r="52" spans="1:13" ht="16.5">
      <c r="A52" s="199"/>
      <c r="B52" s="293" t="str">
        <f t="shared" si="5"/>
        <v>059</v>
      </c>
      <c r="C52" s="300" t="str">
        <f t="shared" si="5"/>
        <v>Fruit Juices</v>
      </c>
      <c r="D52" s="294">
        <f t="shared" si="5"/>
        <v>1966678</v>
      </c>
      <c r="E52" s="295">
        <f t="shared" si="5"/>
        <v>1420553</v>
      </c>
      <c r="F52" s="216"/>
      <c r="G52" s="203"/>
      <c r="H52" s="326" t="s">
        <v>231</v>
      </c>
      <c r="I52" s="326" t="s">
        <v>76</v>
      </c>
      <c r="J52" s="326" t="s">
        <v>312</v>
      </c>
      <c r="K52" s="326" t="s">
        <v>313</v>
      </c>
      <c r="L52" s="327">
        <v>1694519</v>
      </c>
      <c r="M52" s="327">
        <v>1610334</v>
      </c>
    </row>
    <row r="53" spans="1:13" ht="16.5">
      <c r="A53" s="199"/>
      <c r="B53" s="293" t="str">
        <f t="shared" si="5"/>
        <v>091</v>
      </c>
      <c r="C53" s="300" t="str">
        <f t="shared" si="5"/>
        <v>Margarine And Shortening</v>
      </c>
      <c r="D53" s="294">
        <f t="shared" si="5"/>
        <v>3182708</v>
      </c>
      <c r="E53" s="295">
        <f t="shared" si="5"/>
        <v>3203333</v>
      </c>
      <c r="F53" s="216"/>
      <c r="G53" s="203"/>
      <c r="H53" s="326" t="s">
        <v>231</v>
      </c>
      <c r="I53" s="326" t="s">
        <v>76</v>
      </c>
      <c r="J53" s="326" t="s">
        <v>105</v>
      </c>
      <c r="K53" s="326" t="s">
        <v>321</v>
      </c>
      <c r="L53" s="327">
        <v>1351448</v>
      </c>
      <c r="M53" s="327">
        <v>1156220</v>
      </c>
    </row>
    <row r="54" spans="1:13" ht="16.5">
      <c r="A54" s="210" t="str">
        <f>I46</f>
        <v>ST. LUCIA</v>
      </c>
      <c r="B54" s="293" t="str">
        <f t="shared" si="5"/>
        <v>421</v>
      </c>
      <c r="C54" s="300" t="str">
        <f t="shared" si="5"/>
        <v>Fixed Vegetable Oils And Fat, Soft</v>
      </c>
      <c r="D54" s="294">
        <f t="shared" si="5"/>
        <v>1725910</v>
      </c>
      <c r="E54" s="295">
        <f t="shared" si="5"/>
        <v>2201566</v>
      </c>
      <c r="F54" s="216"/>
      <c r="G54" s="203"/>
      <c r="H54" s="326" t="s">
        <v>231</v>
      </c>
      <c r="I54" s="326" t="s">
        <v>76</v>
      </c>
      <c r="J54" s="326" t="s">
        <v>371</v>
      </c>
      <c r="K54" s="326" t="s">
        <v>372</v>
      </c>
      <c r="L54" s="327">
        <v>2051287</v>
      </c>
      <c r="M54" s="327">
        <v>97454</v>
      </c>
    </row>
    <row r="55" spans="1:13" ht="16.5">
      <c r="A55" s="199"/>
      <c r="B55" s="293" t="str">
        <f t="shared" si="5"/>
        <v>533</v>
      </c>
      <c r="C55" s="300" t="str">
        <f t="shared" si="5"/>
        <v>Pigments, Paints, Varnishes</v>
      </c>
      <c r="D55" s="294">
        <f t="shared" si="5"/>
        <v>1775525</v>
      </c>
      <c r="E55" s="295">
        <f t="shared" si="5"/>
        <v>2139663</v>
      </c>
      <c r="F55" s="216"/>
      <c r="G55" s="203"/>
      <c r="H55" s="326" t="s">
        <v>231</v>
      </c>
      <c r="I55" s="326" t="s">
        <v>76</v>
      </c>
      <c r="J55" s="326" t="s">
        <v>314</v>
      </c>
      <c r="K55" s="326" t="s">
        <v>315</v>
      </c>
      <c r="L55" s="327">
        <v>1200084</v>
      </c>
      <c r="M55" s="327">
        <v>1337368</v>
      </c>
    </row>
    <row r="56" spans="1:10" ht="16.5">
      <c r="A56" s="199"/>
      <c r="B56" s="293" t="str">
        <f t="shared" si="5"/>
        <v>542</v>
      </c>
      <c r="C56" s="300" t="str">
        <f t="shared" si="5"/>
        <v>Medicaments Including Vet. Med.</v>
      </c>
      <c r="D56" s="294">
        <f t="shared" si="5"/>
        <v>1694519</v>
      </c>
      <c r="E56" s="295">
        <f t="shared" si="5"/>
        <v>1610334</v>
      </c>
      <c r="F56" s="216"/>
      <c r="G56" s="203"/>
      <c r="H56" s="193"/>
      <c r="I56" s="194"/>
      <c r="J56" s="194"/>
    </row>
    <row r="57" spans="1:10" ht="16.5">
      <c r="A57" s="199"/>
      <c r="B57" s="293" t="str">
        <f t="shared" si="5"/>
        <v>591</v>
      </c>
      <c r="C57" s="300" t="str">
        <f t="shared" si="5"/>
        <v>Disinfectants,Insecticides</v>
      </c>
      <c r="D57" s="294">
        <f t="shared" si="5"/>
        <v>1351448</v>
      </c>
      <c r="E57" s="295">
        <f t="shared" si="5"/>
        <v>1156220</v>
      </c>
      <c r="F57" s="216"/>
      <c r="G57" s="203"/>
      <c r="H57" s="193"/>
      <c r="I57" s="194"/>
      <c r="J57" s="194"/>
    </row>
    <row r="58" spans="1:10" ht="16.5">
      <c r="A58" s="199"/>
      <c r="B58" s="293" t="str">
        <f t="shared" si="5"/>
        <v>885</v>
      </c>
      <c r="C58" s="300" t="str">
        <f t="shared" si="5"/>
        <v>Watches And Clocks</v>
      </c>
      <c r="D58" s="294">
        <f t="shared" si="5"/>
        <v>2051287</v>
      </c>
      <c r="E58" s="295">
        <f t="shared" si="5"/>
        <v>97454</v>
      </c>
      <c r="F58" s="216"/>
      <c r="G58" s="203"/>
      <c r="H58" s="193"/>
      <c r="I58" s="194"/>
      <c r="J58" s="194"/>
    </row>
    <row r="59" spans="1:10" ht="16.5">
      <c r="A59" s="199"/>
      <c r="B59" s="296" t="str">
        <f t="shared" si="5"/>
        <v>892</v>
      </c>
      <c r="C59" s="301" t="str">
        <f t="shared" si="5"/>
        <v>Printed Matter</v>
      </c>
      <c r="D59" s="297">
        <f t="shared" si="5"/>
        <v>1200084</v>
      </c>
      <c r="E59" s="298">
        <f t="shared" si="5"/>
        <v>1337368</v>
      </c>
      <c r="F59" s="216"/>
      <c r="G59" s="203"/>
      <c r="H59" s="193"/>
      <c r="I59" s="194"/>
      <c r="J59" s="194"/>
    </row>
    <row r="60" spans="1:10" ht="16.5">
      <c r="A60" s="81"/>
      <c r="B60" s="262"/>
      <c r="C60" s="205"/>
      <c r="D60" s="206"/>
      <c r="E60" s="206"/>
      <c r="F60" s="239"/>
      <c r="G60" s="189"/>
      <c r="H60" s="193"/>
      <c r="I60" s="194"/>
      <c r="J60" s="194"/>
    </row>
    <row r="61" spans="1:10" ht="16.5">
      <c r="A61" s="226"/>
      <c r="B61" s="233"/>
      <c r="C61" s="226"/>
      <c r="D61" s="263"/>
      <c r="E61" s="263"/>
      <c r="F61" s="234"/>
      <c r="G61" s="189"/>
      <c r="H61" s="193"/>
      <c r="I61" s="194"/>
      <c r="J61" s="194"/>
    </row>
    <row r="62" spans="1:10" ht="16.5">
      <c r="A62" s="194"/>
      <c r="B62" s="233"/>
      <c r="C62" s="194"/>
      <c r="D62" s="264"/>
      <c r="E62" s="264"/>
      <c r="F62" s="234"/>
      <c r="G62" s="189"/>
      <c r="H62" s="193"/>
      <c r="I62" s="194"/>
      <c r="J62" s="194"/>
    </row>
    <row r="63" spans="1:10" ht="16.5">
      <c r="A63" s="194"/>
      <c r="B63" s="233"/>
      <c r="C63" s="194"/>
      <c r="D63" s="264"/>
      <c r="E63" s="264"/>
      <c r="F63" s="234"/>
      <c r="G63" s="189"/>
      <c r="H63" s="193"/>
      <c r="I63" s="194"/>
      <c r="J63" s="194"/>
    </row>
    <row r="64" spans="4:10" ht="12.75">
      <c r="D64" s="265"/>
      <c r="E64" s="264"/>
      <c r="F64" s="234"/>
      <c r="G64" s="189"/>
      <c r="H64" s="193"/>
      <c r="I64" s="194"/>
      <c r="J64" s="194"/>
    </row>
    <row r="65" spans="4:10" ht="12.75">
      <c r="D65" s="265"/>
      <c r="E65" s="264"/>
      <c r="F65" s="234"/>
      <c r="G65" s="189"/>
      <c r="H65" s="193"/>
      <c r="I65" s="194"/>
      <c r="J65" s="194"/>
    </row>
    <row r="66" spans="5:10" ht="12.75">
      <c r="E66" s="194"/>
      <c r="F66" s="234"/>
      <c r="G66" s="189"/>
      <c r="H66" s="193"/>
      <c r="I66" s="194"/>
      <c r="J66" s="194"/>
    </row>
    <row r="67" spans="5:10" ht="12.75">
      <c r="E67" s="232"/>
      <c r="F67" s="234"/>
      <c r="G67" s="189"/>
      <c r="H67" s="193"/>
      <c r="I67" s="194"/>
      <c r="J67" s="194"/>
    </row>
    <row r="68" spans="5:10" ht="12.75">
      <c r="E68" s="189"/>
      <c r="F68" s="239"/>
      <c r="G68" s="189"/>
      <c r="H68" s="193"/>
      <c r="I68" s="194"/>
      <c r="J68" s="194"/>
    </row>
    <row r="69" spans="5:10" ht="12.75">
      <c r="E69" s="225"/>
      <c r="F69" s="243"/>
      <c r="G69" s="226"/>
      <c r="H69" s="194"/>
      <c r="I69" s="194"/>
      <c r="J69" s="194"/>
    </row>
    <row r="70" spans="5:10" ht="12.75">
      <c r="E70" s="193"/>
      <c r="F70" s="243"/>
      <c r="G70" s="194"/>
      <c r="H70" s="194"/>
      <c r="I70" s="194"/>
      <c r="J70" s="194"/>
    </row>
    <row r="71" spans="5:10" ht="12.75">
      <c r="E71" s="193"/>
      <c r="F71" s="243"/>
      <c r="G71" s="194"/>
      <c r="H71" s="194"/>
      <c r="I71" s="194"/>
      <c r="J71" s="194"/>
    </row>
    <row r="72" spans="5:10" ht="12.75">
      <c r="E72" s="193"/>
      <c r="F72" s="243"/>
      <c r="G72" s="194"/>
      <c r="H72" s="194"/>
      <c r="I72" s="194"/>
      <c r="J72" s="194"/>
    </row>
    <row r="73" spans="5:10" ht="12.75">
      <c r="E73" s="193"/>
      <c r="F73" s="243"/>
      <c r="G73" s="194"/>
      <c r="H73" s="194"/>
      <c r="I73" s="194"/>
      <c r="J73" s="194"/>
    </row>
    <row r="74" spans="5:10" ht="12.75">
      <c r="E74" s="193"/>
      <c r="F74" s="243"/>
      <c r="G74" s="194"/>
      <c r="H74" s="194"/>
      <c r="I74" s="194"/>
      <c r="J74" s="194"/>
    </row>
    <row r="75" spans="5:10" ht="12.75">
      <c r="E75" s="193"/>
      <c r="F75" s="243"/>
      <c r="G75" s="194"/>
      <c r="H75" s="194"/>
      <c r="I75" s="194"/>
      <c r="J75" s="194"/>
    </row>
    <row r="76" spans="5:10" ht="12.75">
      <c r="E76" s="193"/>
      <c r="F76" s="243"/>
      <c r="G76" s="194"/>
      <c r="H76" s="194"/>
      <c r="I76" s="194"/>
      <c r="J76" s="194"/>
    </row>
    <row r="77" spans="5:10" ht="12.75">
      <c r="E77" s="193"/>
      <c r="F77" s="243"/>
      <c r="G77" s="194"/>
      <c r="H77" s="194"/>
      <c r="I77" s="194"/>
      <c r="J77" s="194"/>
    </row>
    <row r="78" spans="5:10" ht="12.75">
      <c r="E78" s="193"/>
      <c r="F78" s="243"/>
      <c r="G78" s="194"/>
      <c r="H78" s="194"/>
      <c r="I78" s="194"/>
      <c r="J78" s="194"/>
    </row>
    <row r="79" spans="5:10" ht="12.75">
      <c r="E79" s="193"/>
      <c r="F79" s="243"/>
      <c r="G79" s="194"/>
      <c r="H79" s="194"/>
      <c r="I79" s="194"/>
      <c r="J79" s="194"/>
    </row>
    <row r="80" spans="5:10" ht="12.75">
      <c r="E80" s="193"/>
      <c r="F80" s="243"/>
      <c r="G80" s="194"/>
      <c r="H80" s="194"/>
      <c r="I80" s="194"/>
      <c r="J80" s="194"/>
    </row>
    <row r="81" spans="5:10" ht="12.75">
      <c r="E81" s="193"/>
      <c r="F81" s="243"/>
      <c r="G81" s="194"/>
      <c r="H81" s="194"/>
      <c r="I81" s="194"/>
      <c r="J81" s="194"/>
    </row>
    <row r="82" spans="5:10" ht="12.75">
      <c r="E82" s="193"/>
      <c r="F82" s="243"/>
      <c r="G82" s="194"/>
      <c r="H82" s="194"/>
      <c r="I82" s="194"/>
      <c r="J82" s="194"/>
    </row>
    <row r="83" spans="5:10" ht="12.75">
      <c r="E83" s="193"/>
      <c r="F83" s="243"/>
      <c r="G83" s="194"/>
      <c r="H83" s="194"/>
      <c r="I83" s="194"/>
      <c r="J83" s="194"/>
    </row>
    <row r="84" spans="5:10" ht="12.75">
      <c r="E84" s="193"/>
      <c r="F84" s="243"/>
      <c r="G84" s="194"/>
      <c r="H84" s="194"/>
      <c r="I84" s="194"/>
      <c r="J84" s="194"/>
    </row>
    <row r="85" spans="5:10" ht="12.75">
      <c r="E85" s="193"/>
      <c r="F85" s="243"/>
      <c r="G85" s="194"/>
      <c r="H85" s="194"/>
      <c r="I85" s="194"/>
      <c r="J85" s="194"/>
    </row>
    <row r="86" spans="5:10" ht="12.75">
      <c r="E86" s="193"/>
      <c r="F86" s="243"/>
      <c r="G86" s="194"/>
      <c r="H86" s="194"/>
      <c r="I86" s="194"/>
      <c r="J86" s="194"/>
    </row>
    <row r="87" spans="5:10" ht="12.75">
      <c r="E87" s="193"/>
      <c r="F87" s="243"/>
      <c r="G87" s="194"/>
      <c r="H87" s="194"/>
      <c r="I87" s="194"/>
      <c r="J87" s="194"/>
    </row>
    <row r="88" spans="5:10" ht="12.75">
      <c r="E88" s="193"/>
      <c r="F88" s="243"/>
      <c r="G88" s="194"/>
      <c r="H88" s="194"/>
      <c r="I88" s="194"/>
      <c r="J88" s="194"/>
    </row>
    <row r="89" spans="5:10" ht="12.75">
      <c r="E89" s="193"/>
      <c r="F89" s="243"/>
      <c r="G89" s="194"/>
      <c r="H89" s="194"/>
      <c r="I89" s="194"/>
      <c r="J89" s="194"/>
    </row>
    <row r="90" spans="5:10" ht="12.75">
      <c r="E90" s="193"/>
      <c r="F90" s="243"/>
      <c r="G90" s="194"/>
      <c r="H90" s="194"/>
      <c r="I90" s="194"/>
      <c r="J90" s="194"/>
    </row>
    <row r="91" spans="5:10" ht="12.75">
      <c r="E91" s="193"/>
      <c r="F91" s="243"/>
      <c r="G91" s="194"/>
      <c r="H91" s="194"/>
      <c r="I91" s="194"/>
      <c r="J91" s="194"/>
    </row>
    <row r="92" spans="5:10" ht="12.75">
      <c r="E92" s="193"/>
      <c r="F92" s="243"/>
      <c r="G92" s="194"/>
      <c r="H92" s="194"/>
      <c r="I92" s="194"/>
      <c r="J92" s="194"/>
    </row>
    <row r="93" spans="5:10" ht="12.75">
      <c r="E93" s="193"/>
      <c r="F93" s="243"/>
      <c r="G93" s="194"/>
      <c r="H93" s="194"/>
      <c r="I93" s="194"/>
      <c r="J93" s="194"/>
    </row>
    <row r="94" spans="5:10" ht="12.75">
      <c r="E94" s="193"/>
      <c r="F94" s="243"/>
      <c r="G94" s="194"/>
      <c r="H94" s="194"/>
      <c r="I94" s="194"/>
      <c r="J94" s="194"/>
    </row>
    <row r="95" spans="5:10" ht="12.75">
      <c r="E95" s="193"/>
      <c r="F95" s="243"/>
      <c r="G95" s="194"/>
      <c r="H95" s="194"/>
      <c r="I95" s="194"/>
      <c r="J95" s="194"/>
    </row>
    <row r="96" spans="5:10" ht="12.75">
      <c r="E96" s="193"/>
      <c r="F96" s="243"/>
      <c r="G96" s="194"/>
      <c r="H96" s="194"/>
      <c r="I96" s="194"/>
      <c r="J96" s="194"/>
    </row>
    <row r="97" spans="5:10" ht="12.75">
      <c r="E97" s="193"/>
      <c r="F97" s="243"/>
      <c r="G97" s="194"/>
      <c r="H97" s="194"/>
      <c r="I97" s="194"/>
      <c r="J97" s="194"/>
    </row>
    <row r="98" spans="5:10" ht="12.75">
      <c r="E98" s="193"/>
      <c r="F98" s="243"/>
      <c r="G98" s="194"/>
      <c r="H98" s="194"/>
      <c r="I98" s="194"/>
      <c r="J98" s="194"/>
    </row>
    <row r="99" spans="5:10" ht="12.75">
      <c r="E99" s="193"/>
      <c r="F99" s="243"/>
      <c r="G99" s="194"/>
      <c r="H99" s="194"/>
      <c r="I99" s="194"/>
      <c r="J99" s="194"/>
    </row>
    <row r="100" spans="5:10" ht="12.75">
      <c r="E100" s="193"/>
      <c r="F100" s="243"/>
      <c r="G100" s="194"/>
      <c r="H100" s="194"/>
      <c r="I100" s="194"/>
      <c r="J100" s="194"/>
    </row>
    <row r="101" spans="5:10" ht="12.75">
      <c r="E101" s="193"/>
      <c r="F101" s="243"/>
      <c r="G101" s="194"/>
      <c r="H101" s="194"/>
      <c r="I101" s="194"/>
      <c r="J101" s="194"/>
    </row>
    <row r="102" spans="5:10" ht="12.75">
      <c r="E102" s="193"/>
      <c r="F102" s="243"/>
      <c r="G102" s="194"/>
      <c r="H102" s="194"/>
      <c r="I102" s="194"/>
      <c r="J102" s="194"/>
    </row>
    <row r="103" spans="5:10" ht="12.75">
      <c r="E103" s="193"/>
      <c r="F103" s="243"/>
      <c r="G103" s="194"/>
      <c r="H103" s="194"/>
      <c r="I103" s="194"/>
      <c r="J103" s="194"/>
    </row>
    <row r="104" spans="5:10" ht="12.75">
      <c r="E104" s="193"/>
      <c r="F104" s="243"/>
      <c r="G104" s="194"/>
      <c r="H104" s="194"/>
      <c r="I104" s="194"/>
      <c r="J104" s="194"/>
    </row>
    <row r="105" spans="5:10" ht="12.75">
      <c r="E105" s="193"/>
      <c r="F105" s="243"/>
      <c r="G105" s="194"/>
      <c r="H105" s="194"/>
      <c r="I105" s="194"/>
      <c r="J105" s="194"/>
    </row>
    <row r="106" spans="5:10" ht="12.75">
      <c r="E106" s="193"/>
      <c r="F106" s="243"/>
      <c r="G106" s="194"/>
      <c r="H106" s="194"/>
      <c r="I106" s="194"/>
      <c r="J106" s="194"/>
    </row>
    <row r="107" spans="5:10" ht="12.75">
      <c r="E107" s="193"/>
      <c r="F107" s="243"/>
      <c r="G107" s="194"/>
      <c r="H107" s="194"/>
      <c r="I107" s="194"/>
      <c r="J107" s="194"/>
    </row>
    <row r="108" spans="5:10" ht="12.75">
      <c r="E108" s="193"/>
      <c r="F108" s="243"/>
      <c r="G108" s="194"/>
      <c r="H108" s="194"/>
      <c r="I108" s="194"/>
      <c r="J108" s="194"/>
    </row>
    <row r="109" spans="5:10" ht="12.75">
      <c r="E109" s="193"/>
      <c r="F109" s="243"/>
      <c r="G109" s="194"/>
      <c r="H109" s="194"/>
      <c r="I109" s="194"/>
      <c r="J109" s="194"/>
    </row>
    <row r="110" spans="5:10" ht="12.75">
      <c r="E110" s="193"/>
      <c r="F110" s="243"/>
      <c r="G110" s="194"/>
      <c r="H110" s="194"/>
      <c r="I110" s="194"/>
      <c r="J110" s="194"/>
    </row>
    <row r="111" spans="5:10" ht="12.75">
      <c r="E111" s="193"/>
      <c r="F111" s="243"/>
      <c r="G111" s="194"/>
      <c r="H111" s="194"/>
      <c r="I111" s="194"/>
      <c r="J111" s="194"/>
    </row>
    <row r="112" spans="5:10" ht="12.75">
      <c r="E112" s="193"/>
      <c r="F112" s="243"/>
      <c r="G112" s="194"/>
      <c r="H112" s="194"/>
      <c r="I112" s="194"/>
      <c r="J112" s="194"/>
    </row>
    <row r="113" spans="5:10" ht="12.75">
      <c r="E113" s="193"/>
      <c r="F113" s="243"/>
      <c r="G113" s="194"/>
      <c r="H113" s="194"/>
      <c r="I113" s="194"/>
      <c r="J113" s="194"/>
    </row>
    <row r="114" spans="5:10" ht="12.75">
      <c r="E114" s="193"/>
      <c r="F114" s="243"/>
      <c r="G114" s="194"/>
      <c r="H114" s="194"/>
      <c r="I114" s="194"/>
      <c r="J114" s="194"/>
    </row>
    <row r="115" spans="5:10" ht="12.75">
      <c r="E115" s="193"/>
      <c r="F115" s="243"/>
      <c r="G115" s="194"/>
      <c r="H115" s="194"/>
      <c r="I115" s="194"/>
      <c r="J115" s="194"/>
    </row>
    <row r="116" spans="5:10" ht="12.75">
      <c r="E116" s="193"/>
      <c r="F116" s="243"/>
      <c r="G116" s="194"/>
      <c r="H116" s="194"/>
      <c r="I116" s="194"/>
      <c r="J116" s="194"/>
    </row>
    <row r="117" spans="5:10" ht="12.75">
      <c r="E117" s="193"/>
      <c r="F117" s="243"/>
      <c r="G117" s="194"/>
      <c r="H117" s="194"/>
      <c r="I117" s="194"/>
      <c r="J117" s="194"/>
    </row>
    <row r="118" spans="5:10" ht="12.75">
      <c r="E118" s="193"/>
      <c r="F118" s="243"/>
      <c r="G118" s="194"/>
      <c r="H118" s="194"/>
      <c r="I118" s="194"/>
      <c r="J118" s="194"/>
    </row>
    <row r="119" spans="5:10" ht="12.75">
      <c r="E119" s="193"/>
      <c r="F119" s="243"/>
      <c r="G119" s="194"/>
      <c r="H119" s="194"/>
      <c r="I119" s="194"/>
      <c r="J119" s="194"/>
    </row>
    <row r="120" spans="5:10" ht="12.75">
      <c r="E120" s="193"/>
      <c r="F120" s="243"/>
      <c r="G120" s="194"/>
      <c r="H120" s="194"/>
      <c r="I120" s="194"/>
      <c r="J120" s="194"/>
    </row>
    <row r="121" spans="5:10" ht="12.75">
      <c r="E121" s="193"/>
      <c r="F121" s="243"/>
      <c r="G121" s="194"/>
      <c r="H121" s="194"/>
      <c r="I121" s="194"/>
      <c r="J121" s="194"/>
    </row>
    <row r="122" spans="5:10" ht="12.75">
      <c r="E122" s="193"/>
      <c r="F122" s="243"/>
      <c r="G122" s="194"/>
      <c r="H122" s="194"/>
      <c r="I122" s="194"/>
      <c r="J122" s="194"/>
    </row>
    <row r="123" spans="5:10" ht="12.75">
      <c r="E123" s="193"/>
      <c r="F123" s="243"/>
      <c r="G123" s="194"/>
      <c r="H123" s="194"/>
      <c r="I123" s="194"/>
      <c r="J123" s="194"/>
    </row>
    <row r="124" spans="5:10" ht="12.75">
      <c r="E124" s="194"/>
      <c r="F124" s="243"/>
      <c r="G124" s="194"/>
      <c r="H124" s="194"/>
      <c r="I124" s="194"/>
      <c r="J124" s="194"/>
    </row>
    <row r="125" spans="5:10" ht="12.75">
      <c r="E125" s="194"/>
      <c r="F125" s="243"/>
      <c r="G125" s="194"/>
      <c r="H125" s="194"/>
      <c r="I125" s="194"/>
      <c r="J125" s="194"/>
    </row>
    <row r="126" spans="5:10" ht="12.75">
      <c r="E126" s="194"/>
      <c r="F126" s="243"/>
      <c r="G126" s="194"/>
      <c r="H126" s="194"/>
      <c r="I126" s="194"/>
      <c r="J126" s="194"/>
    </row>
    <row r="127" spans="5:10" ht="12.75">
      <c r="E127" s="194"/>
      <c r="F127" s="243"/>
      <c r="G127" s="194"/>
      <c r="H127" s="194"/>
      <c r="I127" s="194"/>
      <c r="J127" s="194"/>
    </row>
    <row r="128" spans="5:10" ht="12.75">
      <c r="E128" s="194"/>
      <c r="F128" s="243"/>
      <c r="G128" s="194"/>
      <c r="H128" s="194"/>
      <c r="I128" s="194"/>
      <c r="J128" s="194"/>
    </row>
    <row r="129" spans="5:10" ht="12.75">
      <c r="E129" s="194"/>
      <c r="F129" s="243"/>
      <c r="G129" s="194"/>
      <c r="H129" s="194"/>
      <c r="I129" s="194"/>
      <c r="J129" s="194"/>
    </row>
    <row r="130" spans="5:10" ht="12.75">
      <c r="E130" s="194"/>
      <c r="F130" s="243"/>
      <c r="G130" s="194"/>
      <c r="H130" s="194"/>
      <c r="I130" s="194"/>
      <c r="J130" s="194"/>
    </row>
    <row r="131" spans="1:10" ht="15">
      <c r="A131" s="190"/>
      <c r="B131" s="4"/>
      <c r="C131" s="191"/>
      <c r="D131" s="192"/>
      <c r="E131" s="193"/>
      <c r="F131" s="243"/>
      <c r="G131" s="194"/>
      <c r="H131" s="194"/>
      <c r="I131" s="194"/>
      <c r="J131" s="194"/>
    </row>
    <row r="132" spans="1:10" ht="15">
      <c r="A132" s="190"/>
      <c r="B132" s="4"/>
      <c r="C132" s="191"/>
      <c r="D132" s="196"/>
      <c r="E132" s="238"/>
      <c r="F132" s="243"/>
      <c r="G132" s="194"/>
      <c r="H132" s="194"/>
      <c r="I132" s="194"/>
      <c r="J132" s="194"/>
    </row>
    <row r="133" spans="1:10" ht="13.5">
      <c r="A133" s="190"/>
      <c r="B133" s="4"/>
      <c r="C133" s="190"/>
      <c r="D133" s="190"/>
      <c r="E133" s="189"/>
      <c r="F133" s="228"/>
      <c r="G133" s="194"/>
      <c r="H133" s="194"/>
      <c r="I133" s="194"/>
      <c r="J133" s="194"/>
    </row>
    <row r="134" spans="1:10" ht="15">
      <c r="A134" s="236"/>
      <c r="B134" s="259"/>
      <c r="C134" s="236"/>
      <c r="D134" s="236"/>
      <c r="E134" s="189"/>
      <c r="F134" s="228"/>
      <c r="G134" s="194"/>
      <c r="H134" s="194"/>
      <c r="I134" s="194"/>
      <c r="J134" s="194"/>
    </row>
    <row r="135" spans="1:10" ht="13.5">
      <c r="A135" s="200"/>
      <c r="B135" s="4"/>
      <c r="C135" s="4"/>
      <c r="D135" s="200"/>
      <c r="E135" s="225"/>
      <c r="F135" s="243"/>
      <c r="G135" s="194"/>
      <c r="H135" s="194"/>
      <c r="I135" s="194"/>
      <c r="J135" s="194"/>
    </row>
    <row r="136" spans="1:10" ht="16.5">
      <c r="A136" s="207"/>
      <c r="B136" s="4"/>
      <c r="C136" s="202"/>
      <c r="D136" s="203"/>
      <c r="E136" s="193"/>
      <c r="F136" s="243"/>
      <c r="G136" s="194"/>
      <c r="H136" s="194"/>
      <c r="I136" s="194"/>
      <c r="J136" s="194"/>
    </row>
    <row r="137" spans="1:10" ht="15.75">
      <c r="A137" s="207"/>
      <c r="B137" s="250"/>
      <c r="C137" s="257"/>
      <c r="D137" s="258"/>
      <c r="E137" s="193"/>
      <c r="F137" s="243"/>
      <c r="G137" s="194"/>
      <c r="H137" s="194"/>
      <c r="I137" s="194"/>
      <c r="J137" s="194"/>
    </row>
    <row r="138" spans="1:10" ht="15.75">
      <c r="A138" s="207"/>
      <c r="B138" s="250"/>
      <c r="C138" s="257"/>
      <c r="D138" s="258"/>
      <c r="E138" s="193"/>
      <c r="F138" s="243"/>
      <c r="G138" s="194"/>
      <c r="H138" s="194"/>
      <c r="I138" s="194"/>
      <c r="J138" s="194"/>
    </row>
    <row r="139" spans="1:10" ht="15.75">
      <c r="A139" s="4"/>
      <c r="B139" s="250"/>
      <c r="C139" s="257"/>
      <c r="D139" s="258"/>
      <c r="E139" s="193"/>
      <c r="F139" s="243"/>
      <c r="G139" s="194"/>
      <c r="H139" s="194"/>
      <c r="I139" s="194"/>
      <c r="J139" s="194"/>
    </row>
    <row r="140" spans="1:10" ht="15.75">
      <c r="A140" s="207"/>
      <c r="B140" s="250"/>
      <c r="C140" s="257"/>
      <c r="D140" s="258"/>
      <c r="E140" s="193"/>
      <c r="F140" s="243"/>
      <c r="G140" s="194"/>
      <c r="H140" s="194"/>
      <c r="I140" s="194"/>
      <c r="J140" s="194"/>
    </row>
    <row r="141" spans="1:10" ht="16.5">
      <c r="A141" s="204"/>
      <c r="B141" s="250"/>
      <c r="C141" s="257"/>
      <c r="D141" s="258"/>
      <c r="E141" s="193"/>
      <c r="F141" s="243"/>
      <c r="G141" s="194"/>
      <c r="H141" s="194"/>
      <c r="I141" s="194"/>
      <c r="J141" s="194"/>
    </row>
    <row r="142" spans="1:10" ht="15.75">
      <c r="A142" s="207"/>
      <c r="B142" s="250"/>
      <c r="C142" s="257"/>
      <c r="D142" s="258"/>
      <c r="E142" s="193"/>
      <c r="F142" s="243"/>
      <c r="G142" s="194"/>
      <c r="H142" s="194"/>
      <c r="I142" s="194"/>
      <c r="J142" s="194"/>
    </row>
    <row r="143" spans="1:10" ht="15.75">
      <c r="A143" s="207"/>
      <c r="B143" s="250"/>
      <c r="C143" s="257"/>
      <c r="D143" s="258"/>
      <c r="E143" s="193"/>
      <c r="F143" s="243"/>
      <c r="G143" s="194"/>
      <c r="H143" s="194"/>
      <c r="I143" s="194"/>
      <c r="J143" s="194"/>
    </row>
    <row r="144" spans="1:10" ht="16.5">
      <c r="A144" s="247"/>
      <c r="B144" s="250"/>
      <c r="C144" s="257"/>
      <c r="D144" s="258"/>
      <c r="E144" s="193"/>
      <c r="F144" s="243"/>
      <c r="G144" s="194"/>
      <c r="H144" s="194"/>
      <c r="I144" s="194"/>
      <c r="J144" s="194"/>
    </row>
    <row r="145" spans="1:10" ht="15.75">
      <c r="A145" s="4"/>
      <c r="B145" s="250"/>
      <c r="C145" s="257"/>
      <c r="D145" s="258"/>
      <c r="E145" s="193"/>
      <c r="F145" s="243"/>
      <c r="G145" s="194"/>
      <c r="H145" s="194"/>
      <c r="I145" s="194"/>
      <c r="J145" s="194"/>
    </row>
    <row r="146" spans="1:10" ht="16.5">
      <c r="A146" s="204"/>
      <c r="B146" s="250"/>
      <c r="C146" s="257"/>
      <c r="D146" s="258"/>
      <c r="E146" s="193"/>
      <c r="F146" s="243"/>
      <c r="G146" s="194"/>
      <c r="H146" s="194"/>
      <c r="I146" s="194"/>
      <c r="J146" s="194"/>
    </row>
    <row r="147" spans="1:10" ht="16.5">
      <c r="A147" s="204"/>
      <c r="B147" s="250"/>
      <c r="C147" s="260"/>
      <c r="D147" s="242"/>
      <c r="E147" s="193"/>
      <c r="F147" s="243"/>
      <c r="G147" s="194"/>
      <c r="H147" s="194"/>
      <c r="I147" s="194"/>
      <c r="J147" s="194"/>
    </row>
    <row r="148" spans="1:10" ht="16.5">
      <c r="A148" s="204"/>
      <c r="B148" s="250"/>
      <c r="C148" s="257"/>
      <c r="D148" s="258"/>
      <c r="E148" s="193"/>
      <c r="F148" s="243"/>
      <c r="G148" s="194"/>
      <c r="H148" s="194"/>
      <c r="I148" s="194"/>
      <c r="J148" s="194"/>
    </row>
    <row r="149" spans="1:10" ht="15.75">
      <c r="A149" s="4"/>
      <c r="B149" s="250"/>
      <c r="C149" s="257"/>
      <c r="D149" s="258"/>
      <c r="E149" s="193"/>
      <c r="F149" s="243"/>
      <c r="G149" s="194"/>
      <c r="H149" s="194"/>
      <c r="I149" s="194"/>
      <c r="J149" s="194"/>
    </row>
    <row r="150" spans="1:10" ht="15.75">
      <c r="A150" s="252"/>
      <c r="B150" s="250"/>
      <c r="C150" s="257"/>
      <c r="D150" s="258"/>
      <c r="E150" s="193"/>
      <c r="F150" s="243"/>
      <c r="G150" s="194"/>
      <c r="H150" s="194"/>
      <c r="I150" s="194"/>
      <c r="J150" s="194"/>
    </row>
    <row r="151" spans="1:10" ht="15.75">
      <c r="A151" s="253"/>
      <c r="B151" s="250"/>
      <c r="C151" s="257"/>
      <c r="D151" s="258"/>
      <c r="E151" s="193"/>
      <c r="F151" s="243"/>
      <c r="G151" s="194"/>
      <c r="H151" s="194"/>
      <c r="I151" s="194"/>
      <c r="J151" s="194"/>
    </row>
    <row r="152" spans="1:10" ht="16.5">
      <c r="A152" s="255"/>
      <c r="B152" s="250"/>
      <c r="C152" s="257"/>
      <c r="D152" s="258"/>
      <c r="E152" s="193"/>
      <c r="F152" s="243"/>
      <c r="G152" s="194"/>
      <c r="H152" s="194"/>
      <c r="I152" s="194"/>
      <c r="J152" s="194"/>
    </row>
    <row r="153" spans="1:10" ht="16.5">
      <c r="A153" s="204"/>
      <c r="B153" s="250"/>
      <c r="C153" s="257"/>
      <c r="D153" s="258"/>
      <c r="E153" s="193"/>
      <c r="F153" s="243"/>
      <c r="G153" s="194"/>
      <c r="H153" s="194"/>
      <c r="I153" s="194"/>
      <c r="J153" s="194"/>
    </row>
    <row r="154" spans="1:10" ht="15.75">
      <c r="A154" s="253"/>
      <c r="B154" s="250"/>
      <c r="C154" s="257"/>
      <c r="D154" s="258"/>
      <c r="E154" s="193"/>
      <c r="F154" s="243"/>
      <c r="G154" s="194"/>
      <c r="H154" s="194"/>
      <c r="I154" s="194"/>
      <c r="J154" s="194"/>
    </row>
    <row r="155" spans="1:10" ht="15.75">
      <c r="A155" s="253"/>
      <c r="B155" s="250"/>
      <c r="C155" s="257"/>
      <c r="D155" s="258"/>
      <c r="E155" s="193"/>
      <c r="F155" s="243"/>
      <c r="G155" s="194"/>
      <c r="H155" s="194"/>
      <c r="I155" s="194"/>
      <c r="J155" s="194"/>
    </row>
    <row r="156" spans="1:10" ht="15.75">
      <c r="A156" s="253"/>
      <c r="B156" s="250"/>
      <c r="C156" s="257"/>
      <c r="D156" s="258"/>
      <c r="E156" s="193"/>
      <c r="F156" s="243"/>
      <c r="G156" s="194"/>
      <c r="H156" s="194"/>
      <c r="I156" s="194"/>
      <c r="J156" s="194"/>
    </row>
    <row r="157" spans="1:10" ht="15.75">
      <c r="A157" s="253"/>
      <c r="B157" s="250"/>
      <c r="C157" s="257"/>
      <c r="D157" s="258"/>
      <c r="E157" s="193"/>
      <c r="F157" s="243"/>
      <c r="G157" s="194"/>
      <c r="H157" s="194"/>
      <c r="I157" s="194"/>
      <c r="J157" s="194"/>
    </row>
    <row r="158" spans="1:10" ht="15.75">
      <c r="A158" s="253"/>
      <c r="B158" s="245"/>
      <c r="C158" s="241"/>
      <c r="D158" s="251"/>
      <c r="E158" s="193"/>
      <c r="F158" s="243"/>
      <c r="G158" s="194"/>
      <c r="H158" s="194"/>
      <c r="I158" s="194"/>
      <c r="J158" s="194"/>
    </row>
    <row r="159" spans="1:10" ht="15.75">
      <c r="A159" s="253"/>
      <c r="B159" s="245"/>
      <c r="C159" s="254"/>
      <c r="D159" s="242"/>
      <c r="E159" s="193"/>
      <c r="F159" s="243"/>
      <c r="G159" s="194"/>
      <c r="H159" s="194"/>
      <c r="I159" s="194"/>
      <c r="J159" s="194"/>
    </row>
    <row r="160" spans="1:10" ht="15.75">
      <c r="A160" s="4"/>
      <c r="B160" s="250"/>
      <c r="C160" s="260"/>
      <c r="D160" s="242"/>
      <c r="E160" s="193"/>
      <c r="F160" s="243"/>
      <c r="G160" s="194"/>
      <c r="H160" s="194"/>
      <c r="I160" s="194"/>
      <c r="J160" s="194"/>
    </row>
    <row r="161" spans="1:10" ht="15.75">
      <c r="A161" s="253"/>
      <c r="B161" s="250"/>
      <c r="C161" s="260"/>
      <c r="D161" s="242"/>
      <c r="E161" s="193"/>
      <c r="F161" s="243"/>
      <c r="G161" s="194"/>
      <c r="H161" s="194"/>
      <c r="I161" s="194"/>
      <c r="J161" s="194"/>
    </row>
    <row r="162" spans="1:10" ht="15.75">
      <c r="A162" s="195"/>
      <c r="B162" s="250"/>
      <c r="C162" s="260"/>
      <c r="D162" s="242"/>
      <c r="E162" s="193"/>
      <c r="F162" s="243"/>
      <c r="G162" s="194"/>
      <c r="H162" s="194"/>
      <c r="I162" s="194"/>
      <c r="J162" s="194"/>
    </row>
    <row r="163" spans="1:10" ht="15.75">
      <c r="A163" s="195"/>
      <c r="B163" s="250"/>
      <c r="C163" s="260"/>
      <c r="D163" s="242"/>
      <c r="E163" s="193"/>
      <c r="F163" s="243"/>
      <c r="G163" s="194"/>
      <c r="H163" s="194"/>
      <c r="I163" s="194"/>
      <c r="J163" s="194"/>
    </row>
    <row r="164" spans="1:10" ht="16.5">
      <c r="A164" s="255"/>
      <c r="B164" s="250"/>
      <c r="C164" s="260"/>
      <c r="D164" s="242"/>
      <c r="E164" s="193"/>
      <c r="F164" s="243"/>
      <c r="G164" s="194"/>
      <c r="H164" s="194"/>
      <c r="I164" s="194"/>
      <c r="J164" s="194"/>
    </row>
    <row r="165" spans="1:10" ht="15.75">
      <c r="A165" s="195"/>
      <c r="B165" s="250"/>
      <c r="C165" s="260"/>
      <c r="D165" s="242"/>
      <c r="E165" s="193"/>
      <c r="F165" s="243"/>
      <c r="G165" s="194"/>
      <c r="H165" s="194"/>
      <c r="I165" s="194"/>
      <c r="J165" s="194"/>
    </row>
    <row r="166" spans="1:10" ht="15.75">
      <c r="A166" s="195"/>
      <c r="B166" s="250"/>
      <c r="C166" s="260"/>
      <c r="D166" s="242"/>
      <c r="E166" s="193"/>
      <c r="F166" s="243"/>
      <c r="G166" s="194"/>
      <c r="H166" s="194"/>
      <c r="I166" s="194"/>
      <c r="J166" s="194"/>
    </row>
    <row r="167" spans="1:10" ht="15.75">
      <c r="A167" s="195"/>
      <c r="B167" s="250"/>
      <c r="C167" s="260"/>
      <c r="D167" s="242"/>
      <c r="E167" s="193"/>
      <c r="F167" s="243"/>
      <c r="G167" s="194"/>
      <c r="H167" s="194"/>
      <c r="I167" s="194"/>
      <c r="J167" s="194"/>
    </row>
    <row r="168" spans="1:10" ht="15.75">
      <c r="A168" s="195"/>
      <c r="B168" s="250"/>
      <c r="C168" s="260"/>
      <c r="D168" s="242"/>
      <c r="E168" s="193"/>
      <c r="F168" s="243"/>
      <c r="G168" s="194"/>
      <c r="H168" s="194"/>
      <c r="I168" s="194"/>
      <c r="J168" s="194"/>
    </row>
    <row r="169" spans="1:10" ht="15.75">
      <c r="A169" s="195"/>
      <c r="B169" s="250"/>
      <c r="C169" s="260"/>
      <c r="D169" s="242"/>
      <c r="E169" s="193"/>
      <c r="F169" s="243"/>
      <c r="G169" s="194"/>
      <c r="H169" s="194"/>
      <c r="I169" s="194"/>
      <c r="J169" s="194"/>
    </row>
    <row r="170" spans="1:10" ht="15.75">
      <c r="A170" s="4"/>
      <c r="B170" s="245"/>
      <c r="C170" s="248"/>
      <c r="D170" s="256"/>
      <c r="E170" s="193"/>
      <c r="F170" s="243"/>
      <c r="G170" s="194"/>
      <c r="H170" s="194"/>
      <c r="I170" s="194"/>
      <c r="J170" s="194"/>
    </row>
    <row r="171" spans="1:10" ht="16.5">
      <c r="A171" s="191"/>
      <c r="B171" s="250"/>
      <c r="C171" s="257"/>
      <c r="D171" s="258"/>
      <c r="E171" s="193"/>
      <c r="F171" s="243"/>
      <c r="G171" s="194"/>
      <c r="H171" s="194"/>
      <c r="I171" s="194"/>
      <c r="J171" s="194"/>
    </row>
    <row r="172" spans="1:10" ht="16.5">
      <c r="A172" s="191"/>
      <c r="B172" s="250"/>
      <c r="C172" s="257"/>
      <c r="D172" s="258"/>
      <c r="E172" s="193"/>
      <c r="F172" s="243"/>
      <c r="G172" s="194"/>
      <c r="H172" s="194"/>
      <c r="I172" s="194"/>
      <c r="J172" s="194"/>
    </row>
    <row r="173" spans="1:10" ht="15.75">
      <c r="A173" s="4"/>
      <c r="B173" s="245"/>
      <c r="C173" s="248"/>
      <c r="D173" s="256"/>
      <c r="E173" s="193"/>
      <c r="F173" s="243"/>
      <c r="G173" s="194"/>
      <c r="H173" s="194"/>
      <c r="I173" s="194"/>
      <c r="J173" s="194"/>
    </row>
    <row r="174" spans="1:10" ht="15.75">
      <c r="A174" s="4"/>
      <c r="B174" s="250"/>
      <c r="C174" s="257"/>
      <c r="D174" s="258"/>
      <c r="E174" s="193"/>
      <c r="F174" s="243"/>
      <c r="G174" s="194"/>
      <c r="H174" s="194"/>
      <c r="I174" s="194"/>
      <c r="J174" s="194"/>
    </row>
    <row r="175" spans="1:10" ht="15.75">
      <c r="A175" s="4"/>
      <c r="B175" s="250"/>
      <c r="C175" s="257"/>
      <c r="D175" s="258"/>
      <c r="E175" s="193"/>
      <c r="F175" s="243"/>
      <c r="G175" s="194"/>
      <c r="H175" s="194"/>
      <c r="I175" s="194"/>
      <c r="J175" s="194"/>
    </row>
    <row r="176" spans="1:10" ht="16.5">
      <c r="A176" s="191"/>
      <c r="B176" s="250"/>
      <c r="C176" s="257"/>
      <c r="D176" s="258"/>
      <c r="E176" s="193"/>
      <c r="F176" s="243"/>
      <c r="G176" s="194"/>
      <c r="H176" s="194"/>
      <c r="I176" s="194"/>
      <c r="J176" s="194"/>
    </row>
    <row r="177" spans="1:10" ht="15.75">
      <c r="A177" s="4"/>
      <c r="B177" s="250"/>
      <c r="C177" s="257"/>
      <c r="D177" s="258"/>
      <c r="E177" s="193"/>
      <c r="F177" s="243"/>
      <c r="G177" s="194"/>
      <c r="H177" s="194"/>
      <c r="I177" s="194"/>
      <c r="J177" s="194"/>
    </row>
    <row r="178" spans="1:10" ht="15.75">
      <c r="A178" s="4"/>
      <c r="B178" s="250"/>
      <c r="C178" s="257"/>
      <c r="D178" s="258"/>
      <c r="E178" s="193"/>
      <c r="F178" s="243"/>
      <c r="G178" s="194"/>
      <c r="H178" s="194"/>
      <c r="I178" s="194"/>
      <c r="J178" s="194"/>
    </row>
    <row r="179" spans="1:10" ht="12.75">
      <c r="A179" s="4"/>
      <c r="B179" s="4"/>
      <c r="C179" s="4"/>
      <c r="D179" s="4"/>
      <c r="E179" s="193"/>
      <c r="F179" s="243"/>
      <c r="G179" s="194"/>
      <c r="H179" s="194"/>
      <c r="I179" s="194"/>
      <c r="J179" s="194"/>
    </row>
    <row r="180" spans="1:10" ht="12.75">
      <c r="A180" s="4"/>
      <c r="B180" s="4"/>
      <c r="C180" s="4"/>
      <c r="D180" s="4"/>
      <c r="E180" s="193"/>
      <c r="F180" s="243"/>
      <c r="G180" s="194"/>
      <c r="H180" s="194"/>
      <c r="I180" s="194"/>
      <c r="J180" s="194"/>
    </row>
    <row r="181" spans="1:10" ht="12.75">
      <c r="A181" s="4"/>
      <c r="B181" s="4"/>
      <c r="C181" s="4"/>
      <c r="D181" s="4"/>
      <c r="E181" s="193"/>
      <c r="F181" s="243"/>
      <c r="G181" s="194"/>
      <c r="H181" s="194"/>
      <c r="I181" s="194"/>
      <c r="J181" s="194"/>
    </row>
    <row r="182" spans="1:10" ht="12.75">
      <c r="A182" s="4"/>
      <c r="B182" s="4"/>
      <c r="C182" s="4"/>
      <c r="D182" s="4"/>
      <c r="E182" s="193"/>
      <c r="F182" s="243"/>
      <c r="G182" s="194"/>
      <c r="H182" s="194"/>
      <c r="I182" s="194"/>
      <c r="J182" s="194"/>
    </row>
    <row r="183" spans="1:10" ht="12.75">
      <c r="A183" s="4"/>
      <c r="B183" s="4"/>
      <c r="C183" s="4"/>
      <c r="D183" s="4"/>
      <c r="E183" s="193"/>
      <c r="F183" s="243"/>
      <c r="G183" s="194"/>
      <c r="H183" s="194"/>
      <c r="I183" s="194"/>
      <c r="J183" s="194"/>
    </row>
    <row r="184" spans="1:10" ht="12.75">
      <c r="A184" s="4"/>
      <c r="B184" s="4"/>
      <c r="C184" s="4"/>
      <c r="D184" s="4"/>
      <c r="E184" s="193"/>
      <c r="F184" s="243"/>
      <c r="G184" s="194"/>
      <c r="H184" s="194"/>
      <c r="I184" s="194"/>
      <c r="J184" s="194"/>
    </row>
    <row r="185" spans="1:10" ht="12.75">
      <c r="A185" s="4"/>
      <c r="B185" s="4"/>
      <c r="C185" s="4"/>
      <c r="D185" s="4"/>
      <c r="E185" s="193"/>
      <c r="F185" s="243"/>
      <c r="G185" s="194"/>
      <c r="H185" s="194"/>
      <c r="I185" s="194"/>
      <c r="J185" s="194"/>
    </row>
    <row r="186" spans="1:10" ht="12.75">
      <c r="A186" s="4"/>
      <c r="B186" s="4"/>
      <c r="C186" s="4"/>
      <c r="D186" s="4"/>
      <c r="E186" s="193"/>
      <c r="F186" s="243"/>
      <c r="G186" s="194"/>
      <c r="H186" s="194"/>
      <c r="I186" s="194"/>
      <c r="J186" s="194"/>
    </row>
    <row r="187" spans="1:10" ht="12.75">
      <c r="A187" s="4"/>
      <c r="B187" s="4"/>
      <c r="C187" s="4"/>
      <c r="D187" s="4"/>
      <c r="E187" s="193"/>
      <c r="F187" s="243"/>
      <c r="G187" s="194"/>
      <c r="H187" s="194"/>
      <c r="I187" s="194"/>
      <c r="J187" s="194"/>
    </row>
    <row r="188" spans="1:10" ht="12.75">
      <c r="A188" s="4"/>
      <c r="B188" s="4"/>
      <c r="C188" s="4"/>
      <c r="D188" s="4"/>
      <c r="E188" s="193"/>
      <c r="F188" s="243"/>
      <c r="G188" s="194"/>
      <c r="H188" s="194"/>
      <c r="I188" s="194"/>
      <c r="J188" s="194"/>
    </row>
    <row r="189" spans="1:10" ht="12.75">
      <c r="A189" s="4"/>
      <c r="B189" s="4"/>
      <c r="C189" s="4"/>
      <c r="D189" s="4"/>
      <c r="E189" s="193"/>
      <c r="F189" s="243"/>
      <c r="G189" s="194"/>
      <c r="H189" s="194"/>
      <c r="I189" s="194"/>
      <c r="J189" s="194"/>
    </row>
    <row r="190" spans="1:10" ht="12.75">
      <c r="A190" s="4"/>
      <c r="B190" s="4"/>
      <c r="C190" s="4"/>
      <c r="D190" s="4"/>
      <c r="E190" s="193"/>
      <c r="F190" s="243"/>
      <c r="G190" s="194"/>
      <c r="H190" s="194"/>
      <c r="I190" s="194"/>
      <c r="J190" s="194"/>
    </row>
    <row r="191" spans="1:10" ht="12.75">
      <c r="A191" s="4"/>
      <c r="B191" s="4"/>
      <c r="C191" s="4"/>
      <c r="D191" s="4"/>
      <c r="E191" s="193"/>
      <c r="F191" s="243"/>
      <c r="G191" s="194"/>
      <c r="H191" s="194"/>
      <c r="I191" s="194"/>
      <c r="J191" s="194"/>
    </row>
    <row r="192" spans="1:10" ht="12.75">
      <c r="A192" s="4"/>
      <c r="B192" s="4"/>
      <c r="C192" s="4"/>
      <c r="D192" s="4"/>
      <c r="E192" s="193"/>
      <c r="F192" s="243"/>
      <c r="G192" s="194"/>
      <c r="H192" s="194"/>
      <c r="I192" s="194"/>
      <c r="J192" s="194"/>
    </row>
    <row r="193" spans="1:10" ht="12.75">
      <c r="A193" s="4"/>
      <c r="B193" s="4"/>
      <c r="C193" s="4"/>
      <c r="D193" s="4"/>
      <c r="E193" s="193"/>
      <c r="F193" s="243"/>
      <c r="G193" s="194"/>
      <c r="H193" s="194"/>
      <c r="I193" s="194"/>
      <c r="J193" s="194"/>
    </row>
    <row r="194" spans="1:10" ht="15">
      <c r="A194" s="190"/>
      <c r="B194" s="4"/>
      <c r="C194" s="191"/>
      <c r="D194" s="192"/>
      <c r="E194" s="193"/>
      <c r="F194" s="243"/>
      <c r="G194" s="194"/>
      <c r="H194" s="194"/>
      <c r="I194" s="194"/>
      <c r="J194" s="194"/>
    </row>
    <row r="195" spans="1:10" ht="15">
      <c r="A195" s="190"/>
      <c r="B195" s="4"/>
      <c r="C195" s="191"/>
      <c r="D195" s="196"/>
      <c r="E195" s="193"/>
      <c r="F195" s="243"/>
      <c r="G195" s="194"/>
      <c r="H195" s="194"/>
      <c r="I195" s="194"/>
      <c r="J195" s="194"/>
    </row>
    <row r="196" spans="1:10" ht="13.5">
      <c r="A196" s="190"/>
      <c r="B196" s="4"/>
      <c r="C196" s="190"/>
      <c r="D196" s="190"/>
      <c r="E196" s="193"/>
      <c r="F196" s="243"/>
      <c r="G196" s="194"/>
      <c r="H196" s="194"/>
      <c r="I196" s="194"/>
      <c r="J196" s="194"/>
    </row>
    <row r="197" spans="1:10" ht="15">
      <c r="A197" s="236"/>
      <c r="B197" s="4"/>
      <c r="C197" s="236"/>
      <c r="D197" s="4"/>
      <c r="E197" s="193"/>
      <c r="F197" s="243"/>
      <c r="G197" s="194"/>
      <c r="H197" s="194"/>
      <c r="I197" s="194"/>
      <c r="J197" s="194"/>
    </row>
    <row r="198" spans="1:10" ht="15">
      <c r="A198" s="4"/>
      <c r="B198" s="259"/>
      <c r="C198" s="237"/>
      <c r="D198" s="236"/>
      <c r="E198" s="193"/>
      <c r="F198" s="243"/>
      <c r="G198" s="194"/>
      <c r="H198" s="194"/>
      <c r="I198" s="194"/>
      <c r="J198" s="194"/>
    </row>
    <row r="199" spans="1:10" ht="13.5">
      <c r="A199" s="200"/>
      <c r="B199" s="4"/>
      <c r="C199" s="4"/>
      <c r="D199" s="200"/>
      <c r="E199" s="193"/>
      <c r="F199" s="243"/>
      <c r="G199" s="194"/>
      <c r="H199" s="194"/>
      <c r="I199" s="194"/>
      <c r="J199" s="194"/>
    </row>
    <row r="200" spans="1:10" ht="15.75">
      <c r="A200" s="4"/>
      <c r="B200" s="250"/>
      <c r="C200" s="241"/>
      <c r="D200" s="242"/>
      <c r="E200" s="193"/>
      <c r="F200" s="243"/>
      <c r="G200" s="194"/>
      <c r="H200" s="194"/>
      <c r="I200" s="194"/>
      <c r="J200" s="194"/>
    </row>
    <row r="201" spans="1:10" ht="16.5">
      <c r="A201" s="204"/>
      <c r="B201" s="250"/>
      <c r="C201" s="241"/>
      <c r="D201" s="242"/>
      <c r="E201" s="193"/>
      <c r="F201" s="243"/>
      <c r="G201" s="194"/>
      <c r="H201" s="194"/>
      <c r="I201" s="194"/>
      <c r="J201" s="194"/>
    </row>
    <row r="202" spans="1:10" ht="15.75">
      <c r="A202" s="207"/>
      <c r="B202" s="250"/>
      <c r="C202" s="241"/>
      <c r="D202" s="242"/>
      <c r="E202" s="193"/>
      <c r="F202" s="243"/>
      <c r="G202" s="194"/>
      <c r="H202" s="194"/>
      <c r="I202" s="194"/>
      <c r="J202" s="194"/>
    </row>
    <row r="203" spans="1:10" ht="15.75">
      <c r="A203" s="207"/>
      <c r="B203" s="250"/>
      <c r="C203" s="241"/>
      <c r="D203" s="242"/>
      <c r="E203" s="193"/>
      <c r="F203" s="243"/>
      <c r="G203" s="194"/>
      <c r="H203" s="194"/>
      <c r="I203" s="194"/>
      <c r="J203" s="194"/>
    </row>
    <row r="204" spans="1:10" ht="15.75">
      <c r="A204" s="207"/>
      <c r="B204" s="250"/>
      <c r="C204" s="241"/>
      <c r="D204" s="242"/>
      <c r="E204" s="193"/>
      <c r="F204" s="243"/>
      <c r="G204" s="194"/>
      <c r="H204" s="194"/>
      <c r="I204" s="194"/>
      <c r="J204" s="194"/>
    </row>
    <row r="205" spans="1:10" ht="16.5">
      <c r="A205" s="201"/>
      <c r="B205" s="250"/>
      <c r="C205" s="241"/>
      <c r="D205" s="242"/>
      <c r="E205" s="193"/>
      <c r="F205" s="243"/>
      <c r="G205" s="194"/>
      <c r="H205" s="194"/>
      <c r="I205" s="194"/>
      <c r="J205" s="194"/>
    </row>
    <row r="206" spans="1:10" ht="15.75">
      <c r="A206" s="207"/>
      <c r="B206" s="250"/>
      <c r="C206" s="241"/>
      <c r="D206" s="242"/>
      <c r="E206" s="193"/>
      <c r="F206" s="243"/>
      <c r="G206" s="194"/>
      <c r="H206" s="194"/>
      <c r="I206" s="194"/>
      <c r="J206" s="194"/>
    </row>
    <row r="207" spans="1:10" ht="15.75">
      <c r="A207" s="207"/>
      <c r="B207" s="250"/>
      <c r="C207" s="241"/>
      <c r="D207" s="242"/>
      <c r="E207" s="193"/>
      <c r="F207" s="243"/>
      <c r="G207" s="194"/>
      <c r="H207" s="194"/>
      <c r="I207" s="194"/>
      <c r="J207" s="194"/>
    </row>
    <row r="208" spans="1:10" ht="15.75">
      <c r="A208" s="207"/>
      <c r="B208" s="250"/>
      <c r="C208" s="241"/>
      <c r="D208" s="242"/>
      <c r="E208" s="193"/>
      <c r="F208" s="243"/>
      <c r="G208" s="194"/>
      <c r="H208" s="194"/>
      <c r="I208" s="194"/>
      <c r="J208" s="194"/>
    </row>
    <row r="209" spans="1:10" ht="15.75">
      <c r="A209" s="207"/>
      <c r="B209" s="250"/>
      <c r="C209" s="241"/>
      <c r="D209" s="242"/>
      <c r="E209" s="193"/>
      <c r="F209" s="243"/>
      <c r="G209" s="194"/>
      <c r="H209" s="194"/>
      <c r="I209" s="194"/>
      <c r="J209" s="194"/>
    </row>
    <row r="210" spans="1:10" ht="15.75">
      <c r="A210" s="207"/>
      <c r="B210" s="245"/>
      <c r="C210" s="241"/>
      <c r="D210" s="246"/>
      <c r="E210" s="193"/>
      <c r="F210" s="243"/>
      <c r="G210" s="194"/>
      <c r="H210" s="194"/>
      <c r="I210" s="194"/>
      <c r="J210" s="194"/>
    </row>
    <row r="211" spans="1:10" ht="15.75">
      <c r="A211" s="4"/>
      <c r="B211" s="245"/>
      <c r="C211" s="241"/>
      <c r="D211" s="246"/>
      <c r="E211" s="193"/>
      <c r="F211" s="243"/>
      <c r="G211" s="194"/>
      <c r="H211" s="194"/>
      <c r="I211" s="194"/>
      <c r="J211" s="194"/>
    </row>
    <row r="212" spans="1:10" ht="16.5">
      <c r="A212" s="204"/>
      <c r="B212" s="245"/>
      <c r="C212" s="241"/>
      <c r="D212" s="246"/>
      <c r="E212" s="193"/>
      <c r="F212" s="243"/>
      <c r="G212" s="194"/>
      <c r="H212" s="194"/>
      <c r="I212" s="194"/>
      <c r="J212" s="194"/>
    </row>
    <row r="213" spans="1:10" ht="15.75">
      <c r="A213" s="4"/>
      <c r="B213" s="250"/>
      <c r="C213" s="257"/>
      <c r="D213" s="242"/>
      <c r="E213" s="193"/>
      <c r="F213" s="243"/>
      <c r="G213" s="194"/>
      <c r="H213" s="194"/>
      <c r="I213" s="194"/>
      <c r="J213" s="194"/>
    </row>
    <row r="214" spans="1:10" ht="15.75">
      <c r="A214" s="4"/>
      <c r="B214" s="250"/>
      <c r="C214" s="257"/>
      <c r="D214" s="242"/>
      <c r="E214" s="193"/>
      <c r="F214" s="243"/>
      <c r="G214" s="194"/>
      <c r="H214" s="194"/>
      <c r="I214" s="194"/>
      <c r="J214" s="194"/>
    </row>
    <row r="215" spans="1:10" ht="16.5">
      <c r="A215" s="247"/>
      <c r="B215" s="250"/>
      <c r="C215" s="257"/>
      <c r="D215" s="242"/>
      <c r="E215" s="193"/>
      <c r="F215" s="243"/>
      <c r="G215" s="194"/>
      <c r="H215" s="194"/>
      <c r="I215" s="194"/>
      <c r="J215" s="194"/>
    </row>
    <row r="216" spans="1:10" ht="16.5">
      <c r="A216" s="204"/>
      <c r="B216" s="250"/>
      <c r="C216" s="257"/>
      <c r="D216" s="242"/>
      <c r="E216" s="193"/>
      <c r="F216" s="243"/>
      <c r="G216" s="194"/>
      <c r="H216" s="194"/>
      <c r="I216" s="194"/>
      <c r="J216" s="194"/>
    </row>
    <row r="217" spans="1:10" ht="16.5">
      <c r="A217" s="201"/>
      <c r="B217" s="250"/>
      <c r="C217" s="257"/>
      <c r="D217" s="242"/>
      <c r="E217" s="193"/>
      <c r="F217" s="243"/>
      <c r="G217" s="194"/>
      <c r="H217" s="194"/>
      <c r="I217" s="194"/>
      <c r="J217" s="194"/>
    </row>
    <row r="218" spans="1:10" ht="16.5">
      <c r="A218" s="201"/>
      <c r="B218" s="250"/>
      <c r="C218" s="257"/>
      <c r="D218" s="242"/>
      <c r="E218" s="193"/>
      <c r="F218" s="243"/>
      <c r="G218" s="194"/>
      <c r="H218" s="194"/>
      <c r="I218" s="194"/>
      <c r="J218" s="194"/>
    </row>
    <row r="219" spans="1:10" ht="16.5">
      <c r="A219" s="204"/>
      <c r="B219" s="250"/>
      <c r="C219" s="257"/>
      <c r="D219" s="242"/>
      <c r="E219" s="193"/>
      <c r="F219" s="243"/>
      <c r="G219" s="194"/>
      <c r="H219" s="194"/>
      <c r="I219" s="194"/>
      <c r="J219" s="194"/>
    </row>
    <row r="220" spans="1:10" ht="16.5">
      <c r="A220" s="204"/>
      <c r="B220" s="250"/>
      <c r="C220" s="257"/>
      <c r="D220" s="242"/>
      <c r="E220" s="193"/>
      <c r="F220" s="243"/>
      <c r="G220" s="194"/>
      <c r="H220" s="194"/>
      <c r="I220" s="194"/>
      <c r="J220" s="194"/>
    </row>
    <row r="221" spans="1:10" ht="16.5">
      <c r="A221" s="204"/>
      <c r="B221" s="250"/>
      <c r="C221" s="257"/>
      <c r="D221" s="242"/>
      <c r="E221" s="193"/>
      <c r="F221" s="243"/>
      <c r="G221" s="194"/>
      <c r="H221" s="194"/>
      <c r="I221" s="194"/>
      <c r="J221" s="194"/>
    </row>
    <row r="222" spans="1:10" ht="15.75">
      <c r="A222" s="4"/>
      <c r="B222" s="250"/>
      <c r="C222" s="257"/>
      <c r="D222" s="242"/>
      <c r="E222" s="193"/>
      <c r="F222" s="243"/>
      <c r="G222" s="194"/>
      <c r="H222" s="194"/>
      <c r="I222" s="194"/>
      <c r="J222" s="194"/>
    </row>
    <row r="223" spans="1:10" ht="16.5">
      <c r="A223" s="204"/>
      <c r="B223" s="245"/>
      <c r="C223" s="241"/>
      <c r="D223" s="246"/>
      <c r="E223" s="193"/>
      <c r="F223" s="243"/>
      <c r="G223" s="194"/>
      <c r="H223" s="194"/>
      <c r="I223" s="194"/>
      <c r="J223" s="194"/>
    </row>
    <row r="224" spans="1:5" ht="16.5">
      <c r="A224" s="204"/>
      <c r="B224" s="245"/>
      <c r="C224" s="241"/>
      <c r="D224" s="246"/>
      <c r="E224" s="193"/>
    </row>
    <row r="225" spans="1:4" ht="16.5">
      <c r="A225" s="204"/>
      <c r="B225" s="245"/>
      <c r="C225" s="241"/>
      <c r="D225" s="246"/>
    </row>
    <row r="226" spans="1:4" ht="16.5">
      <c r="A226" s="204"/>
      <c r="B226" s="250"/>
      <c r="C226" s="257"/>
      <c r="D226" s="242"/>
    </row>
    <row r="227" spans="1:4" ht="16.5">
      <c r="A227" s="204"/>
      <c r="B227" s="250"/>
      <c r="C227" s="257"/>
      <c r="D227" s="242"/>
    </row>
    <row r="228" spans="1:4" ht="16.5">
      <c r="A228" s="204"/>
      <c r="B228" s="250"/>
      <c r="C228" s="257"/>
      <c r="D228" s="242"/>
    </row>
    <row r="229" spans="1:4" ht="16.5">
      <c r="A229" s="204"/>
      <c r="B229" s="250"/>
      <c r="C229" s="257"/>
      <c r="D229" s="242"/>
    </row>
    <row r="230" spans="1:4" ht="16.5">
      <c r="A230" s="204"/>
      <c r="B230" s="250"/>
      <c r="C230" s="257"/>
      <c r="D230" s="242"/>
    </row>
    <row r="231" spans="1:4" ht="16.5">
      <c r="A231" s="201"/>
      <c r="B231" s="250"/>
      <c r="C231" s="257"/>
      <c r="D231" s="242"/>
    </row>
    <row r="232" spans="1:4" ht="16.5">
      <c r="A232" s="204"/>
      <c r="B232" s="250"/>
      <c r="C232" s="257"/>
      <c r="D232" s="242"/>
    </row>
    <row r="233" spans="1:4" ht="15.75">
      <c r="A233" s="4"/>
      <c r="B233" s="250"/>
      <c r="C233" s="257"/>
      <c r="D233" s="242"/>
    </row>
    <row r="234" spans="1:4" ht="15.75">
      <c r="A234" s="252"/>
      <c r="B234" s="250"/>
      <c r="C234" s="257"/>
      <c r="D234" s="242"/>
    </row>
    <row r="235" spans="1:4" ht="15.75">
      <c r="A235" s="253"/>
      <c r="B235" s="250"/>
      <c r="C235" s="257"/>
      <c r="D235" s="242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3"/>
      <c r="C240" s="202"/>
      <c r="D240" s="203"/>
    </row>
    <row r="241" spans="1:4" ht="16.5">
      <c r="A241" s="4"/>
      <c r="B241" s="195"/>
      <c r="C241" s="202"/>
      <c r="D241" s="203"/>
    </row>
    <row r="242" spans="1:4" ht="16.5">
      <c r="A242" s="4"/>
      <c r="B242" s="195"/>
      <c r="C242" s="202"/>
      <c r="D242" s="203"/>
    </row>
    <row r="243" spans="1:4" ht="16.5">
      <c r="A243" s="4"/>
      <c r="B243" s="255"/>
      <c r="C243" s="202"/>
      <c r="D243" s="203"/>
    </row>
    <row r="244" spans="1:4" ht="16.5">
      <c r="A244" s="4"/>
      <c r="B244" s="195"/>
      <c r="C244" s="202"/>
      <c r="D244" s="203"/>
    </row>
    <row r="245" spans="1:4" ht="16.5">
      <c r="A245" s="4"/>
      <c r="B245" s="195"/>
      <c r="C245" s="202"/>
      <c r="D245" s="203"/>
    </row>
    <row r="246" spans="1:4" ht="16.5">
      <c r="A246" s="4"/>
      <c r="B246" s="195"/>
      <c r="C246" s="202"/>
      <c r="D246" s="203"/>
    </row>
    <row r="247" spans="1:4" ht="16.5">
      <c r="A247" s="4"/>
      <c r="B247" s="195"/>
      <c r="C247" s="202"/>
      <c r="D247" s="203"/>
    </row>
    <row r="248" spans="1:4" ht="16.5">
      <c r="A248" s="4"/>
      <c r="B248" s="195"/>
      <c r="C248" s="202"/>
      <c r="D248" s="203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</sheetData>
  <mergeCells count="2"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paperSize="122" scale="81" r:id="rId1"/>
  <headerFooter alignWithMargins="0">
    <oddHeader>&amp;C&amp;"Book Antiqua,Regular"&amp;12-22-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7"/>
  <sheetViews>
    <sheetView workbookViewId="0" topLeftCell="A28">
      <selection activeCell="G46" sqref="G46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38.421875" style="5" customWidth="1"/>
    <col min="4" max="4" width="14.8515625" style="5" customWidth="1"/>
    <col min="5" max="5" width="14.00390625" style="5" bestFit="1" customWidth="1"/>
    <col min="6" max="11" width="8.421875" style="5" customWidth="1"/>
    <col min="12" max="13" width="12.28125" style="5" bestFit="1" customWidth="1"/>
    <col min="14" max="16384" width="9.140625" style="5" customWidth="1"/>
  </cols>
  <sheetData>
    <row r="1" spans="1:25" ht="15">
      <c r="A1" s="367" t="s">
        <v>152</v>
      </c>
      <c r="B1" s="367"/>
      <c r="C1" s="367"/>
      <c r="D1" s="367"/>
      <c r="E1" s="367"/>
      <c r="F1" s="4"/>
      <c r="G1" s="189"/>
      <c r="H1" s="189"/>
      <c r="I1" s="189"/>
      <c r="J1" s="189"/>
      <c r="K1" s="189"/>
      <c r="L1" s="189"/>
      <c r="M1" s="193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12" ht="15">
      <c r="A2" s="367" t="str">
        <f>"JANUARY - "&amp;UPPER('Table 1'!$M$1)&amp;" "&amp;'Table 1'!$N$1&amp;" WITH THE CORRESPONDING PERIOD OF "&amp;'Table 1'!$O$1</f>
        <v>JANUARY - DECEMBER  2014 WITH THE CORRESPONDING PERIOD OF 2013</v>
      </c>
      <c r="B2" s="367"/>
      <c r="C2" s="367"/>
      <c r="D2" s="367"/>
      <c r="E2" s="367"/>
      <c r="F2" s="195"/>
      <c r="G2" s="189"/>
      <c r="H2" s="189"/>
      <c r="I2" s="189"/>
      <c r="J2" s="189"/>
      <c r="K2" s="4"/>
      <c r="L2" s="4"/>
    </row>
    <row r="3" spans="1:12" ht="13.5">
      <c r="A3" s="190"/>
      <c r="C3" s="190"/>
      <c r="D3" s="190"/>
      <c r="E3" s="189"/>
      <c r="F3" s="195"/>
      <c r="G3" s="189"/>
      <c r="H3" s="189"/>
      <c r="I3" s="189"/>
      <c r="J3" s="189"/>
      <c r="K3" s="4"/>
      <c r="L3" s="4"/>
    </row>
    <row r="4" spans="1:12" ht="15">
      <c r="A4" s="197" t="s">
        <v>34</v>
      </c>
      <c r="B4" s="198" t="s">
        <v>129</v>
      </c>
      <c r="C4" s="197" t="s">
        <v>130</v>
      </c>
      <c r="D4" s="197" t="s">
        <v>131</v>
      </c>
      <c r="E4" s="199"/>
      <c r="F4" s="199"/>
      <c r="G4" s="199"/>
      <c r="L4" s="4"/>
    </row>
    <row r="5" spans="1:13" ht="15">
      <c r="A5" s="200"/>
      <c r="C5" s="4"/>
      <c r="D5" s="200"/>
      <c r="E5" s="200"/>
      <c r="F5" s="4"/>
      <c r="G5" s="200"/>
      <c r="H5" s="325" t="s">
        <v>200</v>
      </c>
      <c r="I5" s="325" t="s">
        <v>221</v>
      </c>
      <c r="J5" s="325" t="s">
        <v>257</v>
      </c>
      <c r="K5" s="325" t="s">
        <v>157</v>
      </c>
      <c r="L5" s="325" t="s">
        <v>166</v>
      </c>
      <c r="M5" s="325" t="s">
        <v>167</v>
      </c>
    </row>
    <row r="6" spans="1:13" ht="16.5">
      <c r="A6" s="207"/>
      <c r="C6" s="321"/>
      <c r="D6" s="201">
        <f>'Table 1'!$N$1</f>
        <v>2014</v>
      </c>
      <c r="E6" s="201">
        <f>'Table 1'!$O$1</f>
        <v>2013</v>
      </c>
      <c r="F6" s="202"/>
      <c r="G6" s="203"/>
      <c r="H6" s="326" t="s">
        <v>202</v>
      </c>
      <c r="I6" s="326" t="s">
        <v>203</v>
      </c>
      <c r="J6" s="326" t="s">
        <v>285</v>
      </c>
      <c r="K6" s="326" t="s">
        <v>286</v>
      </c>
      <c r="L6" s="327">
        <v>232151572</v>
      </c>
      <c r="M6" s="327">
        <v>255869008</v>
      </c>
    </row>
    <row r="7" spans="1:13" ht="16.5">
      <c r="A7" s="210" t="str">
        <f>I6</f>
        <v>SHIPS STORES</v>
      </c>
      <c r="B7" s="291" t="str">
        <f>J6</f>
        <v>334</v>
      </c>
      <c r="C7" s="322" t="str">
        <f>K6</f>
        <v>Petroleum Products Refined</v>
      </c>
      <c r="D7" s="320">
        <f>L6</f>
        <v>232151572</v>
      </c>
      <c r="E7" s="292">
        <f>M6</f>
        <v>255869008</v>
      </c>
      <c r="F7" s="202"/>
      <c r="G7" s="203"/>
      <c r="H7" s="326" t="s">
        <v>219</v>
      </c>
      <c r="I7" s="326" t="s">
        <v>42</v>
      </c>
      <c r="J7" s="326" t="s">
        <v>310</v>
      </c>
      <c r="K7" s="326" t="s">
        <v>311</v>
      </c>
      <c r="L7" s="327">
        <v>2411501</v>
      </c>
      <c r="M7" s="327">
        <v>1761768</v>
      </c>
    </row>
    <row r="8" spans="1:13" ht="16.5">
      <c r="A8" s="204"/>
      <c r="B8" s="293"/>
      <c r="C8" s="300"/>
      <c r="D8" s="300"/>
      <c r="E8" s="295"/>
      <c r="F8" s="202"/>
      <c r="G8" s="203"/>
      <c r="H8" s="326" t="s">
        <v>219</v>
      </c>
      <c r="I8" s="326" t="s">
        <v>42</v>
      </c>
      <c r="J8" s="326" t="s">
        <v>283</v>
      </c>
      <c r="K8" s="326" t="s">
        <v>284</v>
      </c>
      <c r="L8" s="327">
        <v>1724483</v>
      </c>
      <c r="M8" s="327">
        <v>996019</v>
      </c>
    </row>
    <row r="9" spans="1:13" ht="16.5">
      <c r="A9" s="207"/>
      <c r="B9" s="293" t="str">
        <f>J7</f>
        <v>112</v>
      </c>
      <c r="C9" s="300" t="str">
        <f>K7</f>
        <v>Alcoholic Beverages</v>
      </c>
      <c r="D9" s="300">
        <f>L7</f>
        <v>2411501</v>
      </c>
      <c r="E9" s="295">
        <f>M7</f>
        <v>1761768</v>
      </c>
      <c r="F9" s="202"/>
      <c r="G9" s="203"/>
      <c r="H9" s="326" t="s">
        <v>219</v>
      </c>
      <c r="I9" s="326" t="s">
        <v>42</v>
      </c>
      <c r="J9" s="326" t="s">
        <v>331</v>
      </c>
      <c r="K9" s="326" t="s">
        <v>332</v>
      </c>
      <c r="L9" s="327">
        <v>3470331</v>
      </c>
      <c r="M9" s="327">
        <v>13675538</v>
      </c>
    </row>
    <row r="10" spans="1:13" ht="16.5">
      <c r="A10" s="207"/>
      <c r="B10" s="293" t="str">
        <f aca="true" t="shared" si="0" ref="B10:B18">J8</f>
        <v>122</v>
      </c>
      <c r="C10" s="300" t="str">
        <f aca="true" t="shared" si="1" ref="C10:C18">K8</f>
        <v>Tobacco Manufactured</v>
      </c>
      <c r="D10" s="300">
        <f aca="true" t="shared" si="2" ref="D10:D18">L8</f>
        <v>1724483</v>
      </c>
      <c r="E10" s="295">
        <f aca="true" t="shared" si="3" ref="E10:E18">M8</f>
        <v>996019</v>
      </c>
      <c r="F10" s="202"/>
      <c r="G10" s="203"/>
      <c r="H10" s="326" t="s">
        <v>219</v>
      </c>
      <c r="I10" s="326" t="s">
        <v>42</v>
      </c>
      <c r="J10" s="326" t="s">
        <v>266</v>
      </c>
      <c r="K10" s="326" t="s">
        <v>267</v>
      </c>
      <c r="L10" s="327">
        <v>2413677</v>
      </c>
      <c r="M10" s="327">
        <v>37203</v>
      </c>
    </row>
    <row r="11" spans="1:13" ht="16.5">
      <c r="A11" s="210" t="str">
        <f>I7</f>
        <v>UNITED STATES</v>
      </c>
      <c r="B11" s="293" t="str">
        <f t="shared" si="0"/>
        <v>553</v>
      </c>
      <c r="C11" s="300" t="str">
        <f t="shared" si="1"/>
        <v>Perfumery, Cosmetics</v>
      </c>
      <c r="D11" s="300">
        <f t="shared" si="2"/>
        <v>3470331</v>
      </c>
      <c r="E11" s="295">
        <f t="shared" si="3"/>
        <v>13675538</v>
      </c>
      <c r="F11" s="208"/>
      <c r="G11" s="209"/>
      <c r="H11" s="326" t="s">
        <v>219</v>
      </c>
      <c r="I11" s="326" t="s">
        <v>42</v>
      </c>
      <c r="J11" s="326" t="s">
        <v>389</v>
      </c>
      <c r="K11" s="326" t="s">
        <v>390</v>
      </c>
      <c r="L11" s="327">
        <v>1265432</v>
      </c>
      <c r="M11" s="327">
        <v>1230002</v>
      </c>
    </row>
    <row r="12" spans="1:13" ht="16.5">
      <c r="A12" s="191"/>
      <c r="B12" s="293" t="str">
        <f t="shared" si="0"/>
        <v>762</v>
      </c>
      <c r="C12" s="300" t="str">
        <f t="shared" si="1"/>
        <v>Radio Broadcast Receivers</v>
      </c>
      <c r="D12" s="300">
        <f t="shared" si="2"/>
        <v>2413677</v>
      </c>
      <c r="E12" s="295">
        <f t="shared" si="3"/>
        <v>37203</v>
      </c>
      <c r="F12" s="208"/>
      <c r="G12" s="209"/>
      <c r="H12" s="326" t="s">
        <v>219</v>
      </c>
      <c r="I12" s="326" t="s">
        <v>42</v>
      </c>
      <c r="J12" s="326" t="s">
        <v>300</v>
      </c>
      <c r="K12" s="326" t="s">
        <v>301</v>
      </c>
      <c r="L12" s="327">
        <v>1777546</v>
      </c>
      <c r="M12" s="327">
        <v>1521181</v>
      </c>
    </row>
    <row r="13" spans="1:13" ht="16.5">
      <c r="A13" s="210"/>
      <c r="B13" s="293" t="str">
        <f t="shared" si="0"/>
        <v>841</v>
      </c>
      <c r="C13" s="300" t="str">
        <f t="shared" si="1"/>
        <v>Male Clothing-Non Knitted</v>
      </c>
      <c r="D13" s="300">
        <f t="shared" si="2"/>
        <v>1265432</v>
      </c>
      <c r="E13" s="295">
        <f t="shared" si="3"/>
        <v>1230002</v>
      </c>
      <c r="F13" s="208"/>
      <c r="G13" s="209"/>
      <c r="H13" s="326" t="s">
        <v>219</v>
      </c>
      <c r="I13" s="326" t="s">
        <v>42</v>
      </c>
      <c r="J13" s="326" t="s">
        <v>375</v>
      </c>
      <c r="K13" s="326" t="s">
        <v>376</v>
      </c>
      <c r="L13" s="327">
        <v>1661133</v>
      </c>
      <c r="M13" s="327">
        <v>1763784</v>
      </c>
    </row>
    <row r="14" spans="1:13" ht="16.5">
      <c r="A14" s="211"/>
      <c r="B14" s="293" t="str">
        <f t="shared" si="0"/>
        <v>842</v>
      </c>
      <c r="C14" s="300" t="str">
        <f t="shared" si="1"/>
        <v>Female Clothing Non Knitted</v>
      </c>
      <c r="D14" s="300">
        <f t="shared" si="2"/>
        <v>1777546</v>
      </c>
      <c r="E14" s="295">
        <f t="shared" si="3"/>
        <v>1521181</v>
      </c>
      <c r="F14" s="208"/>
      <c r="G14" s="209"/>
      <c r="H14" s="326" t="s">
        <v>219</v>
      </c>
      <c r="I14" s="326" t="s">
        <v>42</v>
      </c>
      <c r="J14" s="326" t="s">
        <v>302</v>
      </c>
      <c r="K14" s="326" t="s">
        <v>303</v>
      </c>
      <c r="L14" s="327">
        <v>1696744</v>
      </c>
      <c r="M14" s="327">
        <v>1061891</v>
      </c>
    </row>
    <row r="15" spans="1:13" ht="16.5">
      <c r="A15" s="211"/>
      <c r="B15" s="293" t="str">
        <f t="shared" si="0"/>
        <v>845</v>
      </c>
      <c r="C15" s="300" t="str">
        <f t="shared" si="1"/>
        <v>Articles Of Apparel</v>
      </c>
      <c r="D15" s="300">
        <f t="shared" si="2"/>
        <v>1661133</v>
      </c>
      <c r="E15" s="295">
        <f t="shared" si="3"/>
        <v>1763784</v>
      </c>
      <c r="F15" s="208"/>
      <c r="G15" s="209"/>
      <c r="H15" s="326" t="s">
        <v>219</v>
      </c>
      <c r="I15" s="326" t="s">
        <v>42</v>
      </c>
      <c r="J15" s="326" t="s">
        <v>371</v>
      </c>
      <c r="K15" s="326" t="s">
        <v>372</v>
      </c>
      <c r="L15" s="327">
        <v>21257580</v>
      </c>
      <c r="M15" s="327">
        <v>15339458</v>
      </c>
    </row>
    <row r="16" spans="1:13" ht="16.5">
      <c r="A16" s="211"/>
      <c r="B16" s="293" t="str">
        <f t="shared" si="0"/>
        <v>851</v>
      </c>
      <c r="C16" s="300" t="str">
        <f t="shared" si="1"/>
        <v>Footwear</v>
      </c>
      <c r="D16" s="300">
        <f t="shared" si="2"/>
        <v>1696744</v>
      </c>
      <c r="E16" s="295">
        <f t="shared" si="3"/>
        <v>1061891</v>
      </c>
      <c r="F16" s="208"/>
      <c r="G16" s="209"/>
      <c r="H16" s="326" t="s">
        <v>219</v>
      </c>
      <c r="I16" s="326" t="s">
        <v>42</v>
      </c>
      <c r="J16" s="326" t="s">
        <v>275</v>
      </c>
      <c r="K16" s="326" t="s">
        <v>276</v>
      </c>
      <c r="L16" s="327">
        <v>17536353</v>
      </c>
      <c r="M16" s="327">
        <v>13113387</v>
      </c>
    </row>
    <row r="17" spans="1:13" ht="16.5">
      <c r="A17" s="211"/>
      <c r="B17" s="293" t="str">
        <f t="shared" si="0"/>
        <v>885</v>
      </c>
      <c r="C17" s="300" t="str">
        <f t="shared" si="1"/>
        <v>Watches And Clocks</v>
      </c>
      <c r="D17" s="300">
        <f t="shared" si="2"/>
        <v>21257580</v>
      </c>
      <c r="E17" s="295">
        <f t="shared" si="3"/>
        <v>15339458</v>
      </c>
      <c r="F17" s="216"/>
      <c r="G17" s="203"/>
      <c r="H17" s="326" t="s">
        <v>205</v>
      </c>
      <c r="I17" s="326" t="s">
        <v>40</v>
      </c>
      <c r="J17" s="326" t="s">
        <v>310</v>
      </c>
      <c r="K17" s="326" t="s">
        <v>311</v>
      </c>
      <c r="L17" s="327">
        <v>4112</v>
      </c>
      <c r="M17" s="327">
        <v>0</v>
      </c>
    </row>
    <row r="18" spans="1:13" ht="16.5" customHeight="1">
      <c r="A18" s="81"/>
      <c r="B18" s="293" t="str">
        <f t="shared" si="0"/>
        <v>897</v>
      </c>
      <c r="C18" s="300" t="str">
        <f t="shared" si="1"/>
        <v>Jewellery</v>
      </c>
      <c r="D18" s="300">
        <f t="shared" si="2"/>
        <v>17536353</v>
      </c>
      <c r="E18" s="295">
        <f t="shared" si="3"/>
        <v>13113387</v>
      </c>
      <c r="F18" s="4"/>
      <c r="G18" s="4"/>
      <c r="H18" s="326" t="s">
        <v>205</v>
      </c>
      <c r="I18" s="326" t="s">
        <v>40</v>
      </c>
      <c r="J18" s="326" t="s">
        <v>296</v>
      </c>
      <c r="K18" s="326" t="s">
        <v>297</v>
      </c>
      <c r="L18" s="327">
        <v>2740</v>
      </c>
      <c r="M18" s="327">
        <v>1439</v>
      </c>
    </row>
    <row r="19" spans="1:13" ht="16.5" customHeight="1">
      <c r="A19" s="201"/>
      <c r="B19" s="293"/>
      <c r="C19" s="300"/>
      <c r="D19" s="300"/>
      <c r="E19" s="295"/>
      <c r="F19" s="4"/>
      <c r="G19" s="4"/>
      <c r="H19" s="326" t="s">
        <v>205</v>
      </c>
      <c r="I19" s="326" t="s">
        <v>40</v>
      </c>
      <c r="J19" s="326" t="s">
        <v>322</v>
      </c>
      <c r="K19" s="326" t="s">
        <v>323</v>
      </c>
      <c r="L19" s="327">
        <v>7672</v>
      </c>
      <c r="M19" s="327">
        <v>400</v>
      </c>
    </row>
    <row r="20" spans="1:13" ht="16.5" customHeight="1">
      <c r="A20" s="201"/>
      <c r="B20" s="293" t="str">
        <f>J17</f>
        <v>112</v>
      </c>
      <c r="C20" s="300" t="str">
        <f>K17</f>
        <v>Alcoholic Beverages</v>
      </c>
      <c r="D20" s="300">
        <f>L17</f>
        <v>4112</v>
      </c>
      <c r="E20" s="295">
        <f>M17</f>
        <v>0</v>
      </c>
      <c r="F20" s="4"/>
      <c r="G20" s="4"/>
      <c r="H20" s="326" t="s">
        <v>205</v>
      </c>
      <c r="I20" s="326" t="s">
        <v>40</v>
      </c>
      <c r="J20" s="326" t="s">
        <v>367</v>
      </c>
      <c r="K20" s="326" t="s">
        <v>368</v>
      </c>
      <c r="L20" s="327">
        <v>3700092</v>
      </c>
      <c r="M20" s="327">
        <v>0</v>
      </c>
    </row>
    <row r="21" spans="1:13" ht="16.5" customHeight="1">
      <c r="A21" s="201"/>
      <c r="B21" s="293" t="str">
        <f aca="true" t="shared" si="4" ref="B21:B29">J18</f>
        <v>692</v>
      </c>
      <c r="C21" s="300" t="str">
        <f aca="true" t="shared" si="5" ref="C21:C29">K18</f>
        <v>Metal Containers</v>
      </c>
      <c r="D21" s="300">
        <f aca="true" t="shared" si="6" ref="D21:D29">L18</f>
        <v>2740</v>
      </c>
      <c r="E21" s="295">
        <f aca="true" t="shared" si="7" ref="E21:E29">M18</f>
        <v>1439</v>
      </c>
      <c r="F21" s="4"/>
      <c r="G21" s="4"/>
      <c r="H21" s="326" t="s">
        <v>205</v>
      </c>
      <c r="I21" s="326" t="s">
        <v>40</v>
      </c>
      <c r="J21" s="326" t="s">
        <v>300</v>
      </c>
      <c r="K21" s="326" t="s">
        <v>301</v>
      </c>
      <c r="L21" s="327">
        <v>9638</v>
      </c>
      <c r="M21" s="327">
        <v>5565</v>
      </c>
    </row>
    <row r="22" spans="1:13" ht="16.5" customHeight="1">
      <c r="A22" s="210" t="str">
        <f>I17</f>
        <v>GERMANY</v>
      </c>
      <c r="B22" s="293" t="str">
        <f t="shared" si="4"/>
        <v>716</v>
      </c>
      <c r="C22" s="300" t="str">
        <f t="shared" si="5"/>
        <v>Rotating Electric Plant</v>
      </c>
      <c r="D22" s="300">
        <f t="shared" si="6"/>
        <v>7672</v>
      </c>
      <c r="E22" s="295">
        <f t="shared" si="7"/>
        <v>400</v>
      </c>
      <c r="F22" s="4"/>
      <c r="G22" s="4"/>
      <c r="H22" s="326" t="s">
        <v>205</v>
      </c>
      <c r="I22" s="326" t="s">
        <v>40</v>
      </c>
      <c r="J22" s="326" t="s">
        <v>375</v>
      </c>
      <c r="K22" s="326" t="s">
        <v>376</v>
      </c>
      <c r="L22" s="327">
        <v>22398</v>
      </c>
      <c r="M22" s="327">
        <v>10594</v>
      </c>
    </row>
    <row r="23" spans="1:13" ht="16.5" customHeight="1">
      <c r="A23" s="201"/>
      <c r="B23" s="293" t="str">
        <f t="shared" si="4"/>
        <v>781</v>
      </c>
      <c r="C23" s="300" t="str">
        <f t="shared" si="5"/>
        <v>Motor Cars</v>
      </c>
      <c r="D23" s="300">
        <f t="shared" si="6"/>
        <v>3700092</v>
      </c>
      <c r="E23" s="295">
        <f t="shared" si="7"/>
        <v>0</v>
      </c>
      <c r="F23" s="4"/>
      <c r="G23" s="4"/>
      <c r="H23" s="326" t="s">
        <v>205</v>
      </c>
      <c r="I23" s="326" t="s">
        <v>40</v>
      </c>
      <c r="J23" s="326" t="s">
        <v>377</v>
      </c>
      <c r="K23" s="326" t="s">
        <v>378</v>
      </c>
      <c r="L23" s="327">
        <v>805</v>
      </c>
      <c r="M23" s="327">
        <v>0</v>
      </c>
    </row>
    <row r="24" spans="1:13" ht="16.5" customHeight="1">
      <c r="A24" s="201"/>
      <c r="B24" s="293" t="str">
        <f t="shared" si="4"/>
        <v>842</v>
      </c>
      <c r="C24" s="300" t="str">
        <f t="shared" si="5"/>
        <v>Female Clothing Non Knitted</v>
      </c>
      <c r="D24" s="300">
        <f t="shared" si="6"/>
        <v>9638</v>
      </c>
      <c r="E24" s="295">
        <f t="shared" si="7"/>
        <v>5565</v>
      </c>
      <c r="F24" s="4"/>
      <c r="G24" s="4"/>
      <c r="H24" s="326" t="s">
        <v>205</v>
      </c>
      <c r="I24" s="326" t="s">
        <v>40</v>
      </c>
      <c r="J24" s="326" t="s">
        <v>302</v>
      </c>
      <c r="K24" s="326" t="s">
        <v>303</v>
      </c>
      <c r="L24" s="327">
        <v>200</v>
      </c>
      <c r="M24" s="327">
        <v>0</v>
      </c>
    </row>
    <row r="25" spans="1:13" ht="16.5" customHeight="1">
      <c r="A25" s="201"/>
      <c r="B25" s="293" t="str">
        <f t="shared" si="4"/>
        <v>845</v>
      </c>
      <c r="C25" s="300" t="str">
        <f t="shared" si="5"/>
        <v>Articles Of Apparel</v>
      </c>
      <c r="D25" s="300">
        <f t="shared" si="6"/>
        <v>22398</v>
      </c>
      <c r="E25" s="295">
        <f t="shared" si="7"/>
        <v>10594</v>
      </c>
      <c r="F25" s="4"/>
      <c r="G25" s="4"/>
      <c r="H25" s="326" t="s">
        <v>205</v>
      </c>
      <c r="I25" s="326" t="s">
        <v>40</v>
      </c>
      <c r="J25" s="326" t="s">
        <v>399</v>
      </c>
      <c r="K25" s="326" t="s">
        <v>400</v>
      </c>
      <c r="L25" s="327">
        <v>31322</v>
      </c>
      <c r="M25" s="327">
        <v>563094</v>
      </c>
    </row>
    <row r="26" spans="1:13" ht="16.5" customHeight="1">
      <c r="A26" s="201"/>
      <c r="B26" s="293" t="str">
        <f t="shared" si="4"/>
        <v>846</v>
      </c>
      <c r="C26" s="300" t="str">
        <f t="shared" si="5"/>
        <v>Clothing Accessories</v>
      </c>
      <c r="D26" s="300">
        <f t="shared" si="6"/>
        <v>805</v>
      </c>
      <c r="E26" s="295">
        <f t="shared" si="7"/>
        <v>0</v>
      </c>
      <c r="F26" s="4"/>
      <c r="G26" s="4"/>
      <c r="H26" s="326" t="s">
        <v>205</v>
      </c>
      <c r="I26" s="326" t="s">
        <v>40</v>
      </c>
      <c r="J26" s="326" t="s">
        <v>275</v>
      </c>
      <c r="K26" s="326" t="s">
        <v>276</v>
      </c>
      <c r="L26" s="327">
        <v>417</v>
      </c>
      <c r="M26" s="327">
        <v>227</v>
      </c>
    </row>
    <row r="27" spans="1:13" ht="16.5" customHeight="1">
      <c r="A27" s="201"/>
      <c r="B27" s="293" t="str">
        <f t="shared" si="4"/>
        <v>851</v>
      </c>
      <c r="C27" s="300" t="str">
        <f t="shared" si="5"/>
        <v>Footwear</v>
      </c>
      <c r="D27" s="300">
        <f t="shared" si="6"/>
        <v>200</v>
      </c>
      <c r="E27" s="295">
        <f t="shared" si="7"/>
        <v>0</v>
      </c>
      <c r="F27" s="4"/>
      <c r="G27" s="200"/>
      <c r="H27" s="326" t="s">
        <v>379</v>
      </c>
      <c r="I27" s="326" t="s">
        <v>380</v>
      </c>
      <c r="J27" s="326" t="s">
        <v>361</v>
      </c>
      <c r="K27" s="326" t="s">
        <v>362</v>
      </c>
      <c r="L27" s="327">
        <v>237801</v>
      </c>
      <c r="M27" s="327">
        <v>27447</v>
      </c>
    </row>
    <row r="28" spans="1:13" ht="16.5">
      <c r="A28" s="201"/>
      <c r="B28" s="293" t="str">
        <f t="shared" si="4"/>
        <v>874</v>
      </c>
      <c r="C28" s="300" t="str">
        <f t="shared" si="5"/>
        <v>Measuring Checking Instruments</v>
      </c>
      <c r="D28" s="300">
        <f t="shared" si="6"/>
        <v>31322</v>
      </c>
      <c r="E28" s="295">
        <f t="shared" si="7"/>
        <v>563094</v>
      </c>
      <c r="F28" s="216"/>
      <c r="G28" s="203"/>
      <c r="H28" s="326" t="s">
        <v>379</v>
      </c>
      <c r="I28" s="326" t="s">
        <v>380</v>
      </c>
      <c r="J28" s="326" t="s">
        <v>369</v>
      </c>
      <c r="K28" s="326" t="s">
        <v>370</v>
      </c>
      <c r="L28" s="327">
        <v>6357799</v>
      </c>
      <c r="M28" s="327">
        <v>2859380</v>
      </c>
    </row>
    <row r="29" spans="1:13" ht="16.5">
      <c r="A29" s="81"/>
      <c r="B29" s="293" t="str">
        <f t="shared" si="4"/>
        <v>897</v>
      </c>
      <c r="C29" s="300" t="str">
        <f t="shared" si="5"/>
        <v>Jewellery</v>
      </c>
      <c r="D29" s="300">
        <f t="shared" si="6"/>
        <v>417</v>
      </c>
      <c r="E29" s="295">
        <f t="shared" si="7"/>
        <v>227</v>
      </c>
      <c r="F29" s="202"/>
      <c r="G29" s="203"/>
      <c r="H29" s="326" t="s">
        <v>379</v>
      </c>
      <c r="I29" s="326" t="s">
        <v>380</v>
      </c>
      <c r="J29" s="326" t="s">
        <v>389</v>
      </c>
      <c r="K29" s="326" t="s">
        <v>390</v>
      </c>
      <c r="L29" s="327">
        <v>255526</v>
      </c>
      <c r="M29" s="327">
        <v>156225</v>
      </c>
    </row>
    <row r="30" spans="1:13" ht="16.5">
      <c r="A30" s="201"/>
      <c r="B30" s="293"/>
      <c r="C30" s="300"/>
      <c r="D30" s="294"/>
      <c r="E30" s="295"/>
      <c r="F30" s="208"/>
      <c r="G30" s="220"/>
      <c r="H30" s="326" t="s">
        <v>379</v>
      </c>
      <c r="I30" s="326" t="s">
        <v>380</v>
      </c>
      <c r="J30" s="326" t="s">
        <v>300</v>
      </c>
      <c r="K30" s="326" t="s">
        <v>301</v>
      </c>
      <c r="L30" s="327">
        <v>914671</v>
      </c>
      <c r="M30" s="327">
        <v>228068</v>
      </c>
    </row>
    <row r="31" spans="1:13" ht="16.5">
      <c r="A31" s="201"/>
      <c r="B31" s="293" t="str">
        <f>J27</f>
        <v>699</v>
      </c>
      <c r="C31" s="300" t="str">
        <f>K27</f>
        <v>Base Metal Manufactures</v>
      </c>
      <c r="D31" s="294">
        <f>L27</f>
        <v>237801</v>
      </c>
      <c r="E31" s="295">
        <f>M27</f>
        <v>27447</v>
      </c>
      <c r="F31" s="208"/>
      <c r="G31" s="220"/>
      <c r="H31" s="326" t="s">
        <v>379</v>
      </c>
      <c r="I31" s="326" t="s">
        <v>380</v>
      </c>
      <c r="J31" s="326" t="s">
        <v>375</v>
      </c>
      <c r="K31" s="326" t="s">
        <v>376</v>
      </c>
      <c r="L31" s="327">
        <v>375223</v>
      </c>
      <c r="M31" s="327">
        <v>161091</v>
      </c>
    </row>
    <row r="32" spans="1:13" ht="16.5">
      <c r="A32" s="201"/>
      <c r="B32" s="293" t="str">
        <f aca="true" t="shared" si="8" ref="B32:B39">J28</f>
        <v>831</v>
      </c>
      <c r="C32" s="300" t="str">
        <f aca="true" t="shared" si="9" ref="C32:C39">K28</f>
        <v>Travel Goods,Handbags</v>
      </c>
      <c r="D32" s="294">
        <f aca="true" t="shared" si="10" ref="D32:D39">L28</f>
        <v>6357799</v>
      </c>
      <c r="E32" s="295">
        <f aca="true" t="shared" si="11" ref="E32:E39">M28</f>
        <v>2859380</v>
      </c>
      <c r="F32" s="208"/>
      <c r="G32" s="220"/>
      <c r="H32" s="326" t="s">
        <v>379</v>
      </c>
      <c r="I32" s="326" t="s">
        <v>380</v>
      </c>
      <c r="J32" s="326" t="s">
        <v>377</v>
      </c>
      <c r="K32" s="326" t="s">
        <v>378</v>
      </c>
      <c r="L32" s="327">
        <v>395629</v>
      </c>
      <c r="M32" s="327">
        <v>136721</v>
      </c>
    </row>
    <row r="33" spans="1:13" ht="16.5">
      <c r="A33" s="210" t="str">
        <f>I27</f>
        <v>FRANCE</v>
      </c>
      <c r="B33" s="293" t="str">
        <f t="shared" si="8"/>
        <v>841</v>
      </c>
      <c r="C33" s="300" t="str">
        <f t="shared" si="9"/>
        <v>Male Clothing-Non Knitted</v>
      </c>
      <c r="D33" s="294">
        <f t="shared" si="10"/>
        <v>255526</v>
      </c>
      <c r="E33" s="295">
        <f t="shared" si="11"/>
        <v>156225</v>
      </c>
      <c r="F33" s="208"/>
      <c r="G33" s="220"/>
      <c r="H33" s="326" t="s">
        <v>379</v>
      </c>
      <c r="I33" s="326" t="s">
        <v>380</v>
      </c>
      <c r="J33" s="326" t="s">
        <v>385</v>
      </c>
      <c r="K33" s="326" t="s">
        <v>386</v>
      </c>
      <c r="L33" s="327">
        <v>915291</v>
      </c>
      <c r="M33" s="327">
        <v>109365</v>
      </c>
    </row>
    <row r="34" spans="1:13" ht="16.5">
      <c r="A34" s="201"/>
      <c r="B34" s="293" t="str">
        <f t="shared" si="8"/>
        <v>842</v>
      </c>
      <c r="C34" s="300" t="str">
        <f t="shared" si="9"/>
        <v>Female Clothing Non Knitted</v>
      </c>
      <c r="D34" s="294">
        <f t="shared" si="10"/>
        <v>914671</v>
      </c>
      <c r="E34" s="295">
        <f t="shared" si="11"/>
        <v>228068</v>
      </c>
      <c r="F34" s="208"/>
      <c r="G34" s="220"/>
      <c r="H34" s="326" t="s">
        <v>379</v>
      </c>
      <c r="I34" s="326" t="s">
        <v>380</v>
      </c>
      <c r="J34" s="326" t="s">
        <v>302</v>
      </c>
      <c r="K34" s="326" t="s">
        <v>303</v>
      </c>
      <c r="L34" s="327">
        <v>1238885</v>
      </c>
      <c r="M34" s="327">
        <v>669103</v>
      </c>
    </row>
    <row r="35" spans="1:13" ht="16.5">
      <c r="A35" s="201"/>
      <c r="B35" s="293" t="str">
        <f t="shared" si="8"/>
        <v>845</v>
      </c>
      <c r="C35" s="300" t="str">
        <f t="shared" si="9"/>
        <v>Articles Of Apparel</v>
      </c>
      <c r="D35" s="294">
        <f t="shared" si="10"/>
        <v>375223</v>
      </c>
      <c r="E35" s="295">
        <f t="shared" si="11"/>
        <v>161091</v>
      </c>
      <c r="F35" s="208"/>
      <c r="G35" s="220"/>
      <c r="H35" s="326" t="s">
        <v>379</v>
      </c>
      <c r="I35" s="326" t="s">
        <v>380</v>
      </c>
      <c r="J35" s="326" t="s">
        <v>409</v>
      </c>
      <c r="K35" s="326" t="s">
        <v>410</v>
      </c>
      <c r="L35" s="327">
        <v>376416</v>
      </c>
      <c r="M35" s="327">
        <v>109075</v>
      </c>
    </row>
    <row r="36" spans="1:13" ht="16.5">
      <c r="A36" s="201"/>
      <c r="B36" s="293" t="str">
        <f t="shared" si="8"/>
        <v>846</v>
      </c>
      <c r="C36" s="300" t="str">
        <f t="shared" si="9"/>
        <v>Clothing Accessories</v>
      </c>
      <c r="D36" s="294">
        <f t="shared" si="10"/>
        <v>395629</v>
      </c>
      <c r="E36" s="295">
        <f t="shared" si="11"/>
        <v>136721</v>
      </c>
      <c r="F36" s="208"/>
      <c r="G36" s="220"/>
      <c r="H36" s="326" t="s">
        <v>379</v>
      </c>
      <c r="I36" s="326" t="s">
        <v>380</v>
      </c>
      <c r="J36" s="326" t="s">
        <v>275</v>
      </c>
      <c r="K36" s="326" t="s">
        <v>276</v>
      </c>
      <c r="L36" s="327">
        <v>475123</v>
      </c>
      <c r="M36" s="327">
        <v>122499</v>
      </c>
    </row>
    <row r="37" spans="1:13" ht="16.5">
      <c r="A37" s="201"/>
      <c r="B37" s="293" t="str">
        <f t="shared" si="8"/>
        <v>848</v>
      </c>
      <c r="C37" s="300" t="str">
        <f t="shared" si="9"/>
        <v>Headgear-Non Textile Clothing</v>
      </c>
      <c r="D37" s="294">
        <f t="shared" si="10"/>
        <v>915291</v>
      </c>
      <c r="E37" s="295">
        <f t="shared" si="11"/>
        <v>109365</v>
      </c>
      <c r="F37" s="208"/>
      <c r="G37" s="220"/>
      <c r="H37" s="326" t="s">
        <v>235</v>
      </c>
      <c r="I37" s="326" t="s">
        <v>236</v>
      </c>
      <c r="J37" s="326" t="s">
        <v>260</v>
      </c>
      <c r="K37" s="326" t="s">
        <v>261</v>
      </c>
      <c r="L37" s="327">
        <v>51245</v>
      </c>
      <c r="M37" s="327">
        <v>15542</v>
      </c>
    </row>
    <row r="38" spans="1:13" ht="16.5">
      <c r="A38" s="201"/>
      <c r="B38" s="293" t="str">
        <f t="shared" si="8"/>
        <v>851</v>
      </c>
      <c r="C38" s="300" t="str">
        <f t="shared" si="9"/>
        <v>Footwear</v>
      </c>
      <c r="D38" s="294">
        <f t="shared" si="10"/>
        <v>1238885</v>
      </c>
      <c r="E38" s="295">
        <f t="shared" si="11"/>
        <v>669103</v>
      </c>
      <c r="F38" s="208"/>
      <c r="G38" s="220"/>
      <c r="H38" s="326" t="s">
        <v>235</v>
      </c>
      <c r="I38" s="326" t="s">
        <v>236</v>
      </c>
      <c r="J38" s="326" t="s">
        <v>310</v>
      </c>
      <c r="K38" s="326" t="s">
        <v>311</v>
      </c>
      <c r="L38" s="327">
        <v>245500</v>
      </c>
      <c r="M38" s="327">
        <v>102713</v>
      </c>
    </row>
    <row r="39" spans="1:13" ht="16.5">
      <c r="A39" s="201"/>
      <c r="B39" s="293" t="str">
        <f t="shared" si="8"/>
        <v>884</v>
      </c>
      <c r="C39" s="300" t="str">
        <f t="shared" si="9"/>
        <v>Optical Cord</v>
      </c>
      <c r="D39" s="294">
        <f t="shared" si="10"/>
        <v>376416</v>
      </c>
      <c r="E39" s="295">
        <f t="shared" si="11"/>
        <v>109075</v>
      </c>
      <c r="F39" s="202"/>
      <c r="G39" s="203"/>
      <c r="H39" s="326" t="s">
        <v>235</v>
      </c>
      <c r="I39" s="326" t="s">
        <v>236</v>
      </c>
      <c r="J39" s="326" t="s">
        <v>312</v>
      </c>
      <c r="K39" s="326" t="s">
        <v>313</v>
      </c>
      <c r="L39" s="327">
        <v>11359190</v>
      </c>
      <c r="M39" s="327">
        <v>13186447</v>
      </c>
    </row>
    <row r="40" spans="1:13" ht="16.5">
      <c r="A40" s="81"/>
      <c r="B40" s="293" t="str">
        <f>J36</f>
        <v>897</v>
      </c>
      <c r="C40" s="300" t="str">
        <f>K36</f>
        <v>Jewellery</v>
      </c>
      <c r="D40" s="294">
        <f>L36</f>
        <v>475123</v>
      </c>
      <c r="E40" s="295">
        <f>M36</f>
        <v>122499</v>
      </c>
      <c r="F40" s="202"/>
      <c r="G40" s="203"/>
      <c r="H40" s="326" t="s">
        <v>235</v>
      </c>
      <c r="I40" s="326" t="s">
        <v>236</v>
      </c>
      <c r="J40" s="326" t="s">
        <v>331</v>
      </c>
      <c r="K40" s="326" t="s">
        <v>332</v>
      </c>
      <c r="L40" s="327">
        <v>100238</v>
      </c>
      <c r="M40" s="327">
        <v>95787</v>
      </c>
    </row>
    <row r="41" spans="1:13" ht="16.5">
      <c r="A41" s="223"/>
      <c r="B41" s="293"/>
      <c r="C41" s="300"/>
      <c r="D41" s="294"/>
      <c r="E41" s="295"/>
      <c r="F41" s="202"/>
      <c r="G41" s="203"/>
      <c r="H41" s="326" t="s">
        <v>235</v>
      </c>
      <c r="I41" s="326" t="s">
        <v>236</v>
      </c>
      <c r="J41" s="326" t="s">
        <v>341</v>
      </c>
      <c r="K41" s="326" t="s">
        <v>342</v>
      </c>
      <c r="L41" s="327">
        <v>48749</v>
      </c>
      <c r="M41" s="327">
        <v>523113</v>
      </c>
    </row>
    <row r="42" spans="1:13" ht="16.5">
      <c r="A42" s="224"/>
      <c r="B42" s="293" t="str">
        <f>J37</f>
        <v>098</v>
      </c>
      <c r="C42" s="300" t="str">
        <f>K37</f>
        <v>Edible Products</v>
      </c>
      <c r="D42" s="294">
        <f>L37</f>
        <v>51245</v>
      </c>
      <c r="E42" s="295">
        <f>M37</f>
        <v>15542</v>
      </c>
      <c r="F42" s="202"/>
      <c r="G42" s="203"/>
      <c r="H42" s="326" t="s">
        <v>235</v>
      </c>
      <c r="I42" s="326" t="s">
        <v>236</v>
      </c>
      <c r="J42" s="326" t="s">
        <v>298</v>
      </c>
      <c r="K42" s="326" t="s">
        <v>299</v>
      </c>
      <c r="L42" s="327">
        <v>172694</v>
      </c>
      <c r="M42" s="327">
        <v>0</v>
      </c>
    </row>
    <row r="43" spans="1:13" ht="16.5">
      <c r="A43" s="224"/>
      <c r="B43" s="293" t="str">
        <f aca="true" t="shared" si="12" ref="B43:B51">J38</f>
        <v>112</v>
      </c>
      <c r="C43" s="300" t="str">
        <f aca="true" t="shared" si="13" ref="C43:C51">K38</f>
        <v>Alcoholic Beverages</v>
      </c>
      <c r="D43" s="294">
        <f aca="true" t="shared" si="14" ref="D43:D51">L38</f>
        <v>245500</v>
      </c>
      <c r="E43" s="295">
        <f aca="true" t="shared" si="15" ref="E43:E51">M38</f>
        <v>102713</v>
      </c>
      <c r="F43" s="202"/>
      <c r="G43" s="203"/>
      <c r="H43" s="326" t="s">
        <v>235</v>
      </c>
      <c r="I43" s="326" t="s">
        <v>236</v>
      </c>
      <c r="J43" s="326" t="s">
        <v>113</v>
      </c>
      <c r="K43" s="326" t="s">
        <v>272</v>
      </c>
      <c r="L43" s="327">
        <v>55213</v>
      </c>
      <c r="M43" s="327">
        <v>20775</v>
      </c>
    </row>
    <row r="44" spans="1:13" ht="16.5">
      <c r="A44" s="210" t="str">
        <f>I37</f>
        <v>TRINIDAD &amp; TOB.</v>
      </c>
      <c r="B44" s="293" t="str">
        <f t="shared" si="12"/>
        <v>542</v>
      </c>
      <c r="C44" s="300" t="str">
        <f t="shared" si="13"/>
        <v>Medicaments Including Vet. Med.</v>
      </c>
      <c r="D44" s="294">
        <f t="shared" si="14"/>
        <v>11359190</v>
      </c>
      <c r="E44" s="295">
        <f t="shared" si="15"/>
        <v>13186447</v>
      </c>
      <c r="F44" s="202"/>
      <c r="G44" s="203"/>
      <c r="H44" s="326" t="s">
        <v>235</v>
      </c>
      <c r="I44" s="326" t="s">
        <v>236</v>
      </c>
      <c r="J44" s="326" t="s">
        <v>389</v>
      </c>
      <c r="K44" s="326" t="s">
        <v>390</v>
      </c>
      <c r="L44" s="327">
        <v>133058</v>
      </c>
      <c r="M44" s="327">
        <v>244687</v>
      </c>
    </row>
    <row r="45" spans="1:13" ht="16.5">
      <c r="A45" s="224"/>
      <c r="B45" s="293" t="str">
        <f t="shared" si="12"/>
        <v>553</v>
      </c>
      <c r="C45" s="300" t="str">
        <f t="shared" si="13"/>
        <v>Perfumery, Cosmetics</v>
      </c>
      <c r="D45" s="294">
        <f t="shared" si="14"/>
        <v>100238</v>
      </c>
      <c r="E45" s="295">
        <f t="shared" si="15"/>
        <v>95787</v>
      </c>
      <c r="F45" s="202"/>
      <c r="G45" s="203"/>
      <c r="H45" s="326" t="s">
        <v>235</v>
      </c>
      <c r="I45" s="326" t="s">
        <v>236</v>
      </c>
      <c r="J45" s="326" t="s">
        <v>324</v>
      </c>
      <c r="K45" s="326" t="s">
        <v>325</v>
      </c>
      <c r="L45" s="327">
        <v>1358329</v>
      </c>
      <c r="M45" s="327">
        <v>712034</v>
      </c>
    </row>
    <row r="46" spans="1:13" ht="16.5">
      <c r="A46" s="224"/>
      <c r="B46" s="293" t="str">
        <f t="shared" si="12"/>
        <v>773</v>
      </c>
      <c r="C46" s="300" t="str">
        <f t="shared" si="13"/>
        <v>Electric Dist Equipment</v>
      </c>
      <c r="D46" s="294">
        <f t="shared" si="14"/>
        <v>48749</v>
      </c>
      <c r="E46" s="295">
        <f t="shared" si="15"/>
        <v>523113</v>
      </c>
      <c r="F46" s="208"/>
      <c r="G46" s="220"/>
      <c r="H46" s="326" t="s">
        <v>235</v>
      </c>
      <c r="I46" s="326" t="s">
        <v>236</v>
      </c>
      <c r="J46" s="326" t="s">
        <v>411</v>
      </c>
      <c r="K46" s="326" t="s">
        <v>412</v>
      </c>
      <c r="L46" s="327">
        <v>45711</v>
      </c>
      <c r="M46" s="327">
        <v>0</v>
      </c>
    </row>
    <row r="47" spans="1:13" ht="16.5" customHeight="1">
      <c r="A47" s="224"/>
      <c r="B47" s="293" t="str">
        <f t="shared" si="12"/>
        <v>776</v>
      </c>
      <c r="C47" s="300" t="str">
        <f t="shared" si="13"/>
        <v>Valves Tubes Diodes</v>
      </c>
      <c r="D47" s="294">
        <f t="shared" si="14"/>
        <v>172694</v>
      </c>
      <c r="E47" s="295">
        <f t="shared" si="15"/>
        <v>0</v>
      </c>
      <c r="F47" s="227"/>
      <c r="G47" s="226"/>
      <c r="H47" s="326"/>
      <c r="I47" s="326"/>
      <c r="J47" s="326"/>
      <c r="K47" s="326"/>
      <c r="L47" s="327"/>
      <c r="M47" s="327"/>
    </row>
    <row r="48" spans="1:13" ht="16.5" customHeight="1">
      <c r="A48" s="224"/>
      <c r="B48" s="293" t="str">
        <f t="shared" si="12"/>
        <v>821</v>
      </c>
      <c r="C48" s="300" t="str">
        <f t="shared" si="13"/>
        <v>Furniture And Parts</v>
      </c>
      <c r="D48" s="294">
        <f t="shared" si="14"/>
        <v>55213</v>
      </c>
      <c r="E48" s="295">
        <f t="shared" si="15"/>
        <v>20775</v>
      </c>
      <c r="F48" s="228"/>
      <c r="G48" s="194"/>
      <c r="H48" s="326"/>
      <c r="I48" s="326"/>
      <c r="J48" s="326"/>
      <c r="K48" s="326"/>
      <c r="L48" s="327"/>
      <c r="M48" s="327"/>
    </row>
    <row r="49" spans="1:13" ht="16.5">
      <c r="A49" s="224"/>
      <c r="B49" s="293" t="str">
        <f t="shared" si="12"/>
        <v>841</v>
      </c>
      <c r="C49" s="300" t="str">
        <f t="shared" si="13"/>
        <v>Male Clothing-Non Knitted</v>
      </c>
      <c r="D49" s="294">
        <f t="shared" si="14"/>
        <v>133058</v>
      </c>
      <c r="E49" s="295">
        <f t="shared" si="15"/>
        <v>244687</v>
      </c>
      <c r="F49" s="228"/>
      <c r="G49" s="232"/>
      <c r="H49" s="326"/>
      <c r="I49" s="326"/>
      <c r="J49" s="326"/>
      <c r="K49" s="326"/>
      <c r="L49" s="327"/>
      <c r="M49" s="327"/>
    </row>
    <row r="50" spans="1:13" ht="16.5">
      <c r="A50" s="224"/>
      <c r="B50" s="293" t="str">
        <f t="shared" si="12"/>
        <v>872</v>
      </c>
      <c r="C50" s="300" t="str">
        <f t="shared" si="13"/>
        <v>Medical Appliances</v>
      </c>
      <c r="D50" s="294">
        <f t="shared" si="14"/>
        <v>1358329</v>
      </c>
      <c r="E50" s="295">
        <f t="shared" si="15"/>
        <v>712034</v>
      </c>
      <c r="F50" s="266"/>
      <c r="G50" s="203"/>
      <c r="H50" s="326"/>
      <c r="I50" s="326"/>
      <c r="J50" s="326"/>
      <c r="K50" s="326"/>
      <c r="L50" s="327"/>
      <c r="M50" s="327"/>
    </row>
    <row r="51" spans="1:13" ht="16.5">
      <c r="A51" s="224"/>
      <c r="B51" s="293" t="str">
        <f t="shared" si="12"/>
        <v>894</v>
      </c>
      <c r="C51" s="300" t="str">
        <f t="shared" si="13"/>
        <v>Toys Games, Baby Carriages</v>
      </c>
      <c r="D51" s="294">
        <f t="shared" si="14"/>
        <v>45711</v>
      </c>
      <c r="E51" s="295">
        <f t="shared" si="15"/>
        <v>0</v>
      </c>
      <c r="F51" s="202"/>
      <c r="G51" s="203"/>
      <c r="H51" s="326"/>
      <c r="I51" s="326"/>
      <c r="J51" s="326"/>
      <c r="K51" s="326"/>
      <c r="L51" s="327"/>
      <c r="M51" s="327"/>
    </row>
    <row r="52" spans="1:13" ht="16.5">
      <c r="A52" s="199"/>
      <c r="B52" s="296"/>
      <c r="C52" s="301"/>
      <c r="D52" s="297"/>
      <c r="E52" s="298"/>
      <c r="F52" s="202"/>
      <c r="G52" s="203"/>
      <c r="H52" s="326"/>
      <c r="I52" s="326"/>
      <c r="J52" s="326"/>
      <c r="K52" s="326"/>
      <c r="L52" s="327"/>
      <c r="M52" s="327"/>
    </row>
    <row r="53" spans="1:13" ht="16.5">
      <c r="A53" s="199"/>
      <c r="B53" s="294"/>
      <c r="C53" s="300"/>
      <c r="D53" s="294"/>
      <c r="E53" s="294"/>
      <c r="F53" s="267"/>
      <c r="G53" s="203"/>
      <c r="H53" s="326"/>
      <c r="I53" s="326"/>
      <c r="J53" s="326"/>
      <c r="K53" s="326"/>
      <c r="L53" s="327"/>
      <c r="M53" s="327"/>
    </row>
    <row r="54" spans="2:13" ht="16.5">
      <c r="B54" s="294"/>
      <c r="C54" s="300"/>
      <c r="D54" s="294"/>
      <c r="E54" s="294"/>
      <c r="F54" s="216"/>
      <c r="G54" s="203"/>
      <c r="H54" s="326"/>
      <c r="I54" s="326"/>
      <c r="J54" s="326"/>
      <c r="K54" s="326"/>
      <c r="L54" s="327"/>
      <c r="M54" s="327"/>
    </row>
    <row r="55" spans="1:10" ht="16.5">
      <c r="A55" s="199"/>
      <c r="B55" s="294"/>
      <c r="C55" s="300"/>
      <c r="D55" s="294"/>
      <c r="E55" s="294"/>
      <c r="F55" s="216"/>
      <c r="G55" s="203"/>
      <c r="H55" s="193"/>
      <c r="I55" s="194"/>
      <c r="J55" s="194"/>
    </row>
    <row r="56" spans="1:10" ht="16.5">
      <c r="A56" s="199"/>
      <c r="B56" s="294"/>
      <c r="C56" s="300"/>
      <c r="D56" s="294"/>
      <c r="E56" s="294"/>
      <c r="F56" s="216"/>
      <c r="G56" s="203"/>
      <c r="H56" s="193"/>
      <c r="I56" s="194"/>
      <c r="J56" s="194"/>
    </row>
    <row r="57" spans="1:10" ht="16.5">
      <c r="A57" s="199"/>
      <c r="B57" s="294"/>
      <c r="C57" s="300"/>
      <c r="D57" s="294"/>
      <c r="E57" s="294"/>
      <c r="F57" s="216"/>
      <c r="G57" s="203"/>
      <c r="H57" s="193"/>
      <c r="I57" s="194"/>
      <c r="J57" s="194"/>
    </row>
    <row r="58" spans="1:10" ht="16.5">
      <c r="A58" s="199"/>
      <c r="B58" s="294"/>
      <c r="C58" s="300"/>
      <c r="D58" s="294"/>
      <c r="E58" s="294"/>
      <c r="F58" s="216"/>
      <c r="G58" s="203"/>
      <c r="H58" s="193"/>
      <c r="I58" s="194"/>
      <c r="J58" s="194"/>
    </row>
    <row r="59" spans="1:10" ht="16.5">
      <c r="A59" s="199"/>
      <c r="B59" s="294"/>
      <c r="C59" s="300"/>
      <c r="D59" s="294"/>
      <c r="E59" s="294"/>
      <c r="F59" s="239"/>
      <c r="G59" s="189"/>
      <c r="H59" s="193"/>
      <c r="I59" s="194"/>
      <c r="J59" s="194"/>
    </row>
    <row r="60" spans="1:10" ht="16.5">
      <c r="A60" s="189"/>
      <c r="B60" s="235"/>
      <c r="C60" s="189"/>
      <c r="D60" s="268"/>
      <c r="E60" s="269"/>
      <c r="F60" s="234"/>
      <c r="G60" s="189"/>
      <c r="H60" s="193"/>
      <c r="I60" s="194"/>
      <c r="J60" s="194"/>
    </row>
    <row r="61" spans="1:10" ht="16.5">
      <c r="A61" s="189"/>
      <c r="B61" s="235"/>
      <c r="C61" s="189"/>
      <c r="D61" s="268"/>
      <c r="E61" s="270"/>
      <c r="F61" s="234"/>
      <c r="G61" s="189"/>
      <c r="H61" s="193"/>
      <c r="I61" s="194"/>
      <c r="J61" s="194"/>
    </row>
    <row r="62" spans="1:10" ht="16.5">
      <c r="A62" s="189"/>
      <c r="B62" s="235"/>
      <c r="C62" s="189"/>
      <c r="D62" s="268"/>
      <c r="E62" s="270"/>
      <c r="F62" s="234"/>
      <c r="G62" s="189"/>
      <c r="H62" s="193"/>
      <c r="I62" s="194"/>
      <c r="J62" s="194"/>
    </row>
    <row r="63" spans="1:10" ht="16.5">
      <c r="A63" s="190"/>
      <c r="B63" s="235"/>
      <c r="C63" s="191"/>
      <c r="D63" s="192"/>
      <c r="E63" s="193"/>
      <c r="F63" s="234"/>
      <c r="G63" s="189"/>
      <c r="H63" s="193"/>
      <c r="I63" s="194"/>
      <c r="J63" s="194"/>
    </row>
    <row r="64" spans="1:10" ht="16.5">
      <c r="A64" s="190"/>
      <c r="B64" s="235"/>
      <c r="C64" s="191"/>
      <c r="D64" s="196"/>
      <c r="E64" s="193"/>
      <c r="F64" s="234"/>
      <c r="G64" s="189"/>
      <c r="H64" s="193"/>
      <c r="I64" s="194"/>
      <c r="J64" s="194"/>
    </row>
    <row r="65" spans="1:10" ht="16.5">
      <c r="A65" s="190"/>
      <c r="B65" s="235"/>
      <c r="C65" s="190"/>
      <c r="D65" s="190"/>
      <c r="E65" s="193"/>
      <c r="F65" s="234"/>
      <c r="G65" s="189"/>
      <c r="H65" s="193"/>
      <c r="I65" s="194"/>
      <c r="J65" s="194"/>
    </row>
    <row r="66" spans="1:10" ht="15">
      <c r="A66" s="236"/>
      <c r="B66" s="237"/>
      <c r="C66" s="236"/>
      <c r="D66" s="236"/>
      <c r="E66" s="238"/>
      <c r="F66" s="234"/>
      <c r="G66" s="189"/>
      <c r="H66" s="193"/>
      <c r="I66" s="194"/>
      <c r="J66" s="194"/>
    </row>
    <row r="67" spans="1:10" ht="16.5">
      <c r="A67" s="200"/>
      <c r="B67" s="235"/>
      <c r="C67" s="4"/>
      <c r="D67" s="200"/>
      <c r="E67" s="189"/>
      <c r="F67" s="239"/>
      <c r="G67" s="189"/>
      <c r="H67" s="193"/>
      <c r="I67" s="194"/>
      <c r="J67" s="194"/>
    </row>
    <row r="68" spans="1:10" ht="15.75">
      <c r="A68" s="4"/>
      <c r="B68" s="240"/>
      <c r="C68" s="241"/>
      <c r="D68" s="242"/>
      <c r="E68" s="225"/>
      <c r="F68" s="243"/>
      <c r="G68" s="226"/>
      <c r="H68" s="194"/>
      <c r="I68" s="194"/>
      <c r="J68" s="194"/>
    </row>
    <row r="69" spans="1:10" ht="16.5">
      <c r="A69" s="204"/>
      <c r="B69" s="240"/>
      <c r="C69" s="241"/>
      <c r="D69" s="242"/>
      <c r="E69" s="193"/>
      <c r="F69" s="243"/>
      <c r="G69" s="194"/>
      <c r="H69" s="194"/>
      <c r="I69" s="194"/>
      <c r="J69" s="194"/>
    </row>
    <row r="70" spans="1:10" ht="15.75">
      <c r="A70" s="207"/>
      <c r="B70" s="240"/>
      <c r="C70" s="241"/>
      <c r="D70" s="242"/>
      <c r="E70" s="193"/>
      <c r="F70" s="243"/>
      <c r="G70" s="194"/>
      <c r="H70" s="194"/>
      <c r="I70" s="194"/>
      <c r="J70" s="194"/>
    </row>
    <row r="71" spans="1:10" ht="15.75">
      <c r="A71" s="207"/>
      <c r="B71" s="240"/>
      <c r="C71" s="241"/>
      <c r="D71" s="242"/>
      <c r="E71" s="193"/>
      <c r="F71" s="243"/>
      <c r="G71" s="194"/>
      <c r="H71" s="194"/>
      <c r="I71" s="194"/>
      <c r="J71" s="194"/>
    </row>
    <row r="72" spans="1:10" ht="16.5">
      <c r="A72" s="204"/>
      <c r="B72" s="240"/>
      <c r="C72" s="241"/>
      <c r="D72" s="242"/>
      <c r="E72" s="193"/>
      <c r="F72" s="243"/>
      <c r="G72" s="194"/>
      <c r="H72" s="194"/>
      <c r="I72" s="194"/>
      <c r="J72" s="194"/>
    </row>
    <row r="73" spans="1:10" ht="16.5">
      <c r="A73" s="244"/>
      <c r="B73" s="240"/>
      <c r="C73" s="241"/>
      <c r="D73" s="242"/>
      <c r="E73" s="193"/>
      <c r="F73" s="243"/>
      <c r="G73" s="194"/>
      <c r="H73" s="194"/>
      <c r="I73" s="194"/>
      <c r="J73" s="194"/>
    </row>
    <row r="74" spans="1:10" ht="16.5">
      <c r="A74" s="244"/>
      <c r="B74" s="240"/>
      <c r="C74" s="241"/>
      <c r="D74" s="242"/>
      <c r="E74" s="193"/>
      <c r="F74" s="243"/>
      <c r="G74" s="194"/>
      <c r="H74" s="194"/>
      <c r="I74" s="194"/>
      <c r="J74" s="194"/>
    </row>
    <row r="75" spans="1:10" ht="15.75">
      <c r="A75" s="4"/>
      <c r="B75" s="240"/>
      <c r="C75" s="241"/>
      <c r="D75" s="242"/>
      <c r="E75" s="193"/>
      <c r="F75" s="243"/>
      <c r="G75" s="194"/>
      <c r="H75" s="194"/>
      <c r="I75" s="194"/>
      <c r="J75" s="194"/>
    </row>
    <row r="76" spans="1:10" ht="15.75">
      <c r="A76" s="207"/>
      <c r="B76" s="240"/>
      <c r="C76" s="241"/>
      <c r="D76" s="242"/>
      <c r="E76" s="193"/>
      <c r="F76" s="243"/>
      <c r="G76" s="194"/>
      <c r="H76" s="194"/>
      <c r="I76" s="194"/>
      <c r="J76" s="194"/>
    </row>
    <row r="77" spans="1:10" ht="15.75">
      <c r="A77" s="207"/>
      <c r="B77" s="240"/>
      <c r="C77" s="241"/>
      <c r="D77" s="242"/>
      <c r="E77" s="193"/>
      <c r="F77" s="243"/>
      <c r="G77" s="194"/>
      <c r="H77" s="194"/>
      <c r="I77" s="194"/>
      <c r="J77" s="194"/>
    </row>
    <row r="78" spans="1:10" ht="15.75">
      <c r="A78" s="207"/>
      <c r="B78" s="245"/>
      <c r="C78" s="241"/>
      <c r="D78" s="246"/>
      <c r="E78" s="193"/>
      <c r="F78" s="243"/>
      <c r="G78" s="194"/>
      <c r="H78" s="194"/>
      <c r="I78" s="194"/>
      <c r="J78" s="194"/>
    </row>
    <row r="79" spans="1:10" ht="15.75">
      <c r="A79" s="4"/>
      <c r="B79" s="240"/>
      <c r="C79" s="241"/>
      <c r="D79" s="242"/>
      <c r="E79" s="193"/>
      <c r="F79" s="243"/>
      <c r="G79" s="194"/>
      <c r="H79" s="194"/>
      <c r="I79" s="194"/>
      <c r="J79" s="194"/>
    </row>
    <row r="80" spans="1:10" ht="16.5">
      <c r="A80" s="204"/>
      <c r="B80" s="240"/>
      <c r="C80" s="241"/>
      <c r="D80" s="242"/>
      <c r="E80" s="193"/>
      <c r="F80" s="243"/>
      <c r="G80" s="194"/>
      <c r="H80" s="194"/>
      <c r="I80" s="194"/>
      <c r="J80" s="194"/>
    </row>
    <row r="81" spans="1:10" ht="16.5">
      <c r="A81" s="204"/>
      <c r="B81" s="240"/>
      <c r="C81" s="241"/>
      <c r="D81" s="242"/>
      <c r="E81" s="193"/>
      <c r="F81" s="243"/>
      <c r="G81" s="194"/>
      <c r="H81" s="194"/>
      <c r="I81" s="194"/>
      <c r="J81" s="194"/>
    </row>
    <row r="82" spans="1:10" ht="16.5">
      <c r="A82" s="204"/>
      <c r="B82" s="240"/>
      <c r="C82" s="241"/>
      <c r="D82" s="242"/>
      <c r="E82" s="193"/>
      <c r="F82" s="243"/>
      <c r="G82" s="194"/>
      <c r="H82" s="194"/>
      <c r="I82" s="194"/>
      <c r="J82" s="194"/>
    </row>
    <row r="83" spans="1:10" ht="16.5">
      <c r="A83" s="247"/>
      <c r="B83" s="240"/>
      <c r="C83" s="241"/>
      <c r="D83" s="242"/>
      <c r="E83" s="193"/>
      <c r="F83" s="243"/>
      <c r="G83" s="194"/>
      <c r="H83" s="194"/>
      <c r="I83" s="194"/>
      <c r="J83" s="194"/>
    </row>
    <row r="84" spans="1:10" ht="16.5">
      <c r="A84" s="204"/>
      <c r="B84" s="240"/>
      <c r="C84" s="241"/>
      <c r="D84" s="242"/>
      <c r="E84" s="193"/>
      <c r="F84" s="243"/>
      <c r="G84" s="194"/>
      <c r="H84" s="194"/>
      <c r="I84" s="194"/>
      <c r="J84" s="194"/>
    </row>
    <row r="85" spans="1:10" ht="16.5">
      <c r="A85" s="204"/>
      <c r="B85" s="240"/>
      <c r="C85" s="241"/>
      <c r="D85" s="242"/>
      <c r="E85" s="193"/>
      <c r="F85" s="243"/>
      <c r="G85" s="194"/>
      <c r="H85" s="194"/>
      <c r="I85" s="194"/>
      <c r="J85" s="194"/>
    </row>
    <row r="86" spans="1:10" ht="16.5">
      <c r="A86" s="204"/>
      <c r="B86" s="240"/>
      <c r="C86" s="241"/>
      <c r="D86" s="242"/>
      <c r="E86" s="193"/>
      <c r="F86" s="243"/>
      <c r="G86" s="194"/>
      <c r="H86" s="194"/>
      <c r="I86" s="194"/>
      <c r="J86" s="194"/>
    </row>
    <row r="87" spans="1:10" ht="16.5">
      <c r="A87" s="204"/>
      <c r="B87" s="240"/>
      <c r="C87" s="241"/>
      <c r="D87" s="242"/>
      <c r="E87" s="193"/>
      <c r="F87" s="243"/>
      <c r="G87" s="194"/>
      <c r="H87" s="194"/>
      <c r="I87" s="194"/>
      <c r="J87" s="194"/>
    </row>
    <row r="88" spans="1:10" ht="16.5">
      <c r="A88" s="204"/>
      <c r="B88" s="240"/>
      <c r="C88" s="241"/>
      <c r="D88" s="242"/>
      <c r="E88" s="193"/>
      <c r="F88" s="243"/>
      <c r="G88" s="194"/>
      <c r="H88" s="194"/>
      <c r="I88" s="194"/>
      <c r="J88" s="194"/>
    </row>
    <row r="89" spans="1:10" ht="16.5">
      <c r="A89" s="204"/>
      <c r="B89" s="245"/>
      <c r="C89" s="248"/>
      <c r="D89" s="249"/>
      <c r="E89" s="193"/>
      <c r="F89" s="243"/>
      <c r="G89" s="194"/>
      <c r="H89" s="194"/>
      <c r="I89" s="194"/>
      <c r="J89" s="194"/>
    </row>
    <row r="90" spans="1:10" ht="15.75">
      <c r="A90" s="4"/>
      <c r="B90" s="245"/>
      <c r="C90" s="241"/>
      <c r="D90" s="246"/>
      <c r="E90" s="193"/>
      <c r="F90" s="243"/>
      <c r="G90" s="194"/>
      <c r="H90" s="194"/>
      <c r="I90" s="194"/>
      <c r="J90" s="194"/>
    </row>
    <row r="91" spans="1:10" ht="15.75">
      <c r="A91" s="4"/>
      <c r="B91" s="250"/>
      <c r="C91" s="241"/>
      <c r="D91" s="251"/>
      <c r="E91" s="193"/>
      <c r="F91" s="243"/>
      <c r="G91" s="194"/>
      <c r="H91" s="194"/>
      <c r="I91" s="194"/>
      <c r="J91" s="194"/>
    </row>
    <row r="92" spans="1:10" ht="15.75">
      <c r="A92" s="252"/>
      <c r="B92" s="250"/>
      <c r="C92" s="241"/>
      <c r="D92" s="251"/>
      <c r="E92" s="193"/>
      <c r="F92" s="243"/>
      <c r="G92" s="194"/>
      <c r="H92" s="194"/>
      <c r="I92" s="194"/>
      <c r="J92" s="194"/>
    </row>
    <row r="93" spans="1:10" ht="15.75">
      <c r="A93" s="253"/>
      <c r="B93" s="250"/>
      <c r="C93" s="241"/>
      <c r="D93" s="251"/>
      <c r="E93" s="193"/>
      <c r="F93" s="243"/>
      <c r="G93" s="194"/>
      <c r="H93" s="194"/>
      <c r="I93" s="194"/>
      <c r="J93" s="194"/>
    </row>
    <row r="94" spans="1:10" ht="15.75">
      <c r="A94" s="253"/>
      <c r="B94" s="250"/>
      <c r="C94" s="241"/>
      <c r="D94" s="251"/>
      <c r="E94" s="193"/>
      <c r="F94" s="243"/>
      <c r="G94" s="194"/>
      <c r="H94" s="194"/>
      <c r="I94" s="194"/>
      <c r="J94" s="194"/>
    </row>
    <row r="95" spans="1:10" ht="16.5">
      <c r="A95" s="204"/>
      <c r="B95" s="250"/>
      <c r="C95" s="241"/>
      <c r="D95" s="251"/>
      <c r="E95" s="193"/>
      <c r="F95" s="243"/>
      <c r="G95" s="194"/>
      <c r="H95" s="194"/>
      <c r="I95" s="194"/>
      <c r="J95" s="194"/>
    </row>
    <row r="96" spans="1:10" ht="15.75">
      <c r="A96" s="253"/>
      <c r="B96" s="250"/>
      <c r="C96" s="241"/>
      <c r="D96" s="251"/>
      <c r="E96" s="193"/>
      <c r="F96" s="243"/>
      <c r="G96" s="194"/>
      <c r="H96" s="194"/>
      <c r="I96" s="194"/>
      <c r="J96" s="194"/>
    </row>
    <row r="97" spans="1:10" ht="15.75">
      <c r="A97" s="253"/>
      <c r="B97" s="250"/>
      <c r="C97" s="241"/>
      <c r="D97" s="251"/>
      <c r="E97" s="193"/>
      <c r="F97" s="243"/>
      <c r="G97" s="194"/>
      <c r="H97" s="194"/>
      <c r="I97" s="194"/>
      <c r="J97" s="194"/>
    </row>
    <row r="98" spans="1:10" ht="15.75">
      <c r="A98" s="253"/>
      <c r="B98" s="250"/>
      <c r="C98" s="241"/>
      <c r="D98" s="251"/>
      <c r="E98" s="193"/>
      <c r="F98" s="243"/>
      <c r="G98" s="194"/>
      <c r="H98" s="194"/>
      <c r="I98" s="194"/>
      <c r="J98" s="194"/>
    </row>
    <row r="99" spans="1:10" ht="15.75">
      <c r="A99" s="253"/>
      <c r="B99" s="250"/>
      <c r="C99" s="241"/>
      <c r="D99" s="251"/>
      <c r="E99" s="193"/>
      <c r="F99" s="243"/>
      <c r="G99" s="194"/>
      <c r="H99" s="194"/>
      <c r="I99" s="194"/>
      <c r="J99" s="194"/>
    </row>
    <row r="100" spans="1:10" ht="15.75">
      <c r="A100" s="253"/>
      <c r="B100" s="250"/>
      <c r="C100" s="241"/>
      <c r="D100" s="251"/>
      <c r="E100" s="193"/>
      <c r="F100" s="243"/>
      <c r="G100" s="194"/>
      <c r="H100" s="194"/>
      <c r="I100" s="194"/>
      <c r="J100" s="194"/>
    </row>
    <row r="101" spans="1:10" ht="15.75">
      <c r="A101" s="253"/>
      <c r="B101" s="245"/>
      <c r="C101" s="254"/>
      <c r="D101" s="242"/>
      <c r="E101" s="193"/>
      <c r="F101" s="243"/>
      <c r="G101" s="194"/>
      <c r="H101" s="194"/>
      <c r="I101" s="194"/>
      <c r="J101" s="194"/>
    </row>
    <row r="102" spans="1:10" ht="15.75">
      <c r="A102" s="4"/>
      <c r="B102" s="250"/>
      <c r="C102" s="241"/>
      <c r="D102" s="251"/>
      <c r="E102" s="193"/>
      <c r="F102" s="243"/>
      <c r="G102" s="194"/>
      <c r="H102" s="194"/>
      <c r="I102" s="194"/>
      <c r="J102" s="194"/>
    </row>
    <row r="103" spans="1:10" ht="15.75">
      <c r="A103" s="253"/>
      <c r="B103" s="250"/>
      <c r="C103" s="241"/>
      <c r="D103" s="251"/>
      <c r="E103" s="193"/>
      <c r="F103" s="243"/>
      <c r="G103" s="194"/>
      <c r="H103" s="194"/>
      <c r="I103" s="194"/>
      <c r="J103" s="194"/>
    </row>
    <row r="104" spans="1:10" ht="15.75">
      <c r="A104" s="195"/>
      <c r="B104" s="250"/>
      <c r="C104" s="241"/>
      <c r="D104" s="251"/>
      <c r="E104" s="193"/>
      <c r="F104" s="243"/>
      <c r="G104" s="194"/>
      <c r="H104" s="194"/>
      <c r="I104" s="194"/>
      <c r="J104" s="194"/>
    </row>
    <row r="105" spans="1:10" ht="15.75">
      <c r="A105" s="195"/>
      <c r="B105" s="250"/>
      <c r="C105" s="241"/>
      <c r="D105" s="251"/>
      <c r="E105" s="193"/>
      <c r="F105" s="243"/>
      <c r="G105" s="194"/>
      <c r="H105" s="194"/>
      <c r="I105" s="194"/>
      <c r="J105" s="194"/>
    </row>
    <row r="106" spans="1:10" ht="16.5">
      <c r="A106" s="255"/>
      <c r="B106" s="250"/>
      <c r="C106" s="241"/>
      <c r="D106" s="251"/>
      <c r="E106" s="193"/>
      <c r="F106" s="243"/>
      <c r="G106" s="194"/>
      <c r="H106" s="194"/>
      <c r="I106" s="194"/>
      <c r="J106" s="194"/>
    </row>
    <row r="107" spans="1:10" ht="15.75">
      <c r="A107" s="195"/>
      <c r="B107" s="250"/>
      <c r="C107" s="241"/>
      <c r="D107" s="251"/>
      <c r="E107" s="193"/>
      <c r="F107" s="243"/>
      <c r="G107" s="194"/>
      <c r="H107" s="194"/>
      <c r="I107" s="194"/>
      <c r="J107" s="194"/>
    </row>
    <row r="108" spans="1:10" ht="15.75">
      <c r="A108" s="195"/>
      <c r="B108" s="250"/>
      <c r="C108" s="241"/>
      <c r="D108" s="251"/>
      <c r="E108" s="193"/>
      <c r="F108" s="243"/>
      <c r="G108" s="194"/>
      <c r="H108" s="194"/>
      <c r="I108" s="194"/>
      <c r="J108" s="194"/>
    </row>
    <row r="109" spans="1:10" ht="15.75">
      <c r="A109" s="195"/>
      <c r="B109" s="250"/>
      <c r="C109" s="241"/>
      <c r="D109" s="251"/>
      <c r="E109" s="193"/>
      <c r="F109" s="243"/>
      <c r="G109" s="194"/>
      <c r="H109" s="194"/>
      <c r="I109" s="194"/>
      <c r="J109" s="194"/>
    </row>
    <row r="110" spans="1:10" ht="15.75">
      <c r="A110" s="195"/>
      <c r="B110" s="250"/>
      <c r="C110" s="241"/>
      <c r="D110" s="251"/>
      <c r="E110" s="193"/>
      <c r="F110" s="243"/>
      <c r="G110" s="194"/>
      <c r="H110" s="194"/>
      <c r="I110" s="194"/>
      <c r="J110" s="194"/>
    </row>
    <row r="111" spans="1:10" ht="15.75">
      <c r="A111" s="195"/>
      <c r="B111" s="250"/>
      <c r="C111" s="241"/>
      <c r="D111" s="251"/>
      <c r="E111" s="193"/>
      <c r="F111" s="243"/>
      <c r="G111" s="194"/>
      <c r="H111" s="194"/>
      <c r="I111" s="194"/>
      <c r="J111" s="194"/>
    </row>
    <row r="112" spans="1:10" ht="15.75">
      <c r="A112" s="4"/>
      <c r="B112" s="248"/>
      <c r="C112" s="248"/>
      <c r="D112" s="256"/>
      <c r="E112" s="193"/>
      <c r="F112" s="243"/>
      <c r="G112" s="194"/>
      <c r="H112" s="194"/>
      <c r="I112" s="194"/>
      <c r="J112" s="194"/>
    </row>
    <row r="113" spans="1:10" ht="15.75">
      <c r="A113" s="4"/>
      <c r="B113" s="250"/>
      <c r="C113" s="257"/>
      <c r="D113" s="258"/>
      <c r="E113" s="193"/>
      <c r="F113" s="243"/>
      <c r="G113" s="194"/>
      <c r="H113" s="194"/>
      <c r="I113" s="194"/>
      <c r="J113" s="194"/>
    </row>
    <row r="114" spans="1:10" ht="15.75">
      <c r="A114" s="4"/>
      <c r="B114" s="250"/>
      <c r="C114" s="257"/>
      <c r="D114" s="258"/>
      <c r="E114" s="193"/>
      <c r="F114" s="243"/>
      <c r="G114" s="194"/>
      <c r="H114" s="194"/>
      <c r="I114" s="194"/>
      <c r="J114" s="194"/>
    </row>
    <row r="115" spans="1:10" ht="15.75">
      <c r="A115" s="4"/>
      <c r="B115" s="250"/>
      <c r="C115" s="257"/>
      <c r="D115" s="258"/>
      <c r="E115" s="193"/>
      <c r="F115" s="243"/>
      <c r="G115" s="194"/>
      <c r="H115" s="194"/>
      <c r="I115" s="194"/>
      <c r="J115" s="194"/>
    </row>
    <row r="116" spans="1:10" ht="15.75">
      <c r="A116" s="4"/>
      <c r="B116" s="250"/>
      <c r="C116" s="257"/>
      <c r="D116" s="258"/>
      <c r="E116" s="193"/>
      <c r="F116" s="243"/>
      <c r="G116" s="194"/>
      <c r="H116" s="194"/>
      <c r="I116" s="194"/>
      <c r="J116" s="194"/>
    </row>
    <row r="117" spans="1:10" ht="16.5">
      <c r="A117" s="191"/>
      <c r="B117" s="250"/>
      <c r="C117" s="257"/>
      <c r="D117" s="258"/>
      <c r="E117" s="193"/>
      <c r="F117" s="243"/>
      <c r="G117" s="194"/>
      <c r="H117" s="194"/>
      <c r="I117" s="194"/>
      <c r="J117" s="194"/>
    </row>
    <row r="118" spans="1:10" ht="15.75">
      <c r="A118" s="4"/>
      <c r="B118" s="250"/>
      <c r="C118" s="257"/>
      <c r="D118" s="258"/>
      <c r="E118" s="193"/>
      <c r="F118" s="243"/>
      <c r="G118" s="194"/>
      <c r="H118" s="194"/>
      <c r="I118" s="194"/>
      <c r="J118" s="194"/>
    </row>
    <row r="119" spans="1:10" ht="15.75">
      <c r="A119" s="4"/>
      <c r="B119" s="250"/>
      <c r="C119" s="257"/>
      <c r="D119" s="258"/>
      <c r="E119" s="193"/>
      <c r="F119" s="243"/>
      <c r="G119" s="194"/>
      <c r="H119" s="194"/>
      <c r="I119" s="194"/>
      <c r="J119" s="194"/>
    </row>
    <row r="120" spans="1:10" ht="15.75">
      <c r="A120" s="4"/>
      <c r="B120" s="250"/>
      <c r="C120" s="257"/>
      <c r="D120" s="258"/>
      <c r="E120" s="193"/>
      <c r="F120" s="243"/>
      <c r="G120" s="194"/>
      <c r="H120" s="194"/>
      <c r="I120" s="194"/>
      <c r="J120" s="194"/>
    </row>
    <row r="121" spans="1:10" ht="15.75">
      <c r="A121" s="4"/>
      <c r="B121" s="250"/>
      <c r="C121" s="257"/>
      <c r="D121" s="258"/>
      <c r="E121" s="193"/>
      <c r="F121" s="243"/>
      <c r="G121" s="194"/>
      <c r="H121" s="194"/>
      <c r="I121" s="194"/>
      <c r="J121" s="194"/>
    </row>
    <row r="122" spans="1:10" ht="15.75">
      <c r="A122" s="4"/>
      <c r="B122" s="250"/>
      <c r="C122" s="257"/>
      <c r="D122" s="258"/>
      <c r="E122" s="193"/>
      <c r="F122" s="243"/>
      <c r="G122" s="194"/>
      <c r="H122" s="194"/>
      <c r="I122" s="194"/>
      <c r="J122" s="194"/>
    </row>
    <row r="123" spans="1:10" ht="12.75">
      <c r="A123" s="4"/>
      <c r="B123" s="4"/>
      <c r="C123" s="4"/>
      <c r="D123" s="4"/>
      <c r="E123" s="193"/>
      <c r="F123" s="243"/>
      <c r="G123" s="194"/>
      <c r="H123" s="194"/>
      <c r="I123" s="194"/>
      <c r="J123" s="194"/>
    </row>
    <row r="124" spans="1:10" ht="12.75">
      <c r="A124" s="4"/>
      <c r="B124" s="4"/>
      <c r="C124" s="4"/>
      <c r="D124" s="4"/>
      <c r="E124" s="193"/>
      <c r="F124" s="243"/>
      <c r="G124" s="194"/>
      <c r="H124" s="194"/>
      <c r="I124" s="194"/>
      <c r="J124" s="194"/>
    </row>
    <row r="125" spans="1:10" ht="12.75">
      <c r="A125" s="4"/>
      <c r="B125" s="4"/>
      <c r="C125" s="4"/>
      <c r="D125" s="4"/>
      <c r="E125" s="193"/>
      <c r="F125" s="243"/>
      <c r="G125" s="194"/>
      <c r="H125" s="194"/>
      <c r="I125" s="194"/>
      <c r="J125" s="194"/>
    </row>
    <row r="126" spans="1:10" ht="12.75">
      <c r="A126" s="4"/>
      <c r="B126" s="4"/>
      <c r="C126" s="4"/>
      <c r="D126" s="4"/>
      <c r="E126" s="193"/>
      <c r="F126" s="243"/>
      <c r="G126" s="194"/>
      <c r="H126" s="194"/>
      <c r="I126" s="194"/>
      <c r="J126" s="194"/>
    </row>
    <row r="127" spans="5:10" ht="12.75">
      <c r="E127" s="194"/>
      <c r="F127" s="243"/>
      <c r="G127" s="194"/>
      <c r="H127" s="194"/>
      <c r="I127" s="194"/>
      <c r="J127" s="194"/>
    </row>
    <row r="128" spans="5:10" ht="12.75">
      <c r="E128" s="194"/>
      <c r="F128" s="243"/>
      <c r="G128" s="194"/>
      <c r="H128" s="194"/>
      <c r="I128" s="194"/>
      <c r="J128" s="194"/>
    </row>
    <row r="129" spans="5:10" ht="12.75">
      <c r="E129" s="194"/>
      <c r="F129" s="243"/>
      <c r="G129" s="194"/>
      <c r="H129" s="194"/>
      <c r="I129" s="194"/>
      <c r="J129" s="194"/>
    </row>
    <row r="130" spans="5:10" ht="12.75">
      <c r="E130" s="194"/>
      <c r="F130" s="243"/>
      <c r="G130" s="194"/>
      <c r="H130" s="194"/>
      <c r="I130" s="194"/>
      <c r="J130" s="194"/>
    </row>
    <row r="131" spans="5:10" ht="12.75">
      <c r="E131" s="232"/>
      <c r="F131" s="243"/>
      <c r="G131" s="194"/>
      <c r="H131" s="194"/>
      <c r="I131" s="194"/>
      <c r="J131" s="194"/>
    </row>
    <row r="132" spans="5:10" ht="12.75">
      <c r="E132" s="189"/>
      <c r="F132" s="228"/>
      <c r="G132" s="194"/>
      <c r="H132" s="194"/>
      <c r="I132" s="194"/>
      <c r="J132" s="194"/>
    </row>
    <row r="133" spans="5:10" ht="12.75">
      <c r="E133" s="189"/>
      <c r="F133" s="228"/>
      <c r="G133" s="194"/>
      <c r="H133" s="194"/>
      <c r="I133" s="194"/>
      <c r="J133" s="194"/>
    </row>
    <row r="134" spans="5:10" ht="12.75">
      <c r="E134" s="225"/>
      <c r="F134" s="243"/>
      <c r="G134" s="194"/>
      <c r="H134" s="194"/>
      <c r="I134" s="194"/>
      <c r="J134" s="194"/>
    </row>
    <row r="135" spans="5:10" ht="12.75">
      <c r="E135" s="193"/>
      <c r="F135" s="243"/>
      <c r="G135" s="194"/>
      <c r="H135" s="194"/>
      <c r="I135" s="194"/>
      <c r="J135" s="194"/>
    </row>
    <row r="136" spans="5:10" ht="12.75">
      <c r="E136" s="193"/>
      <c r="F136" s="243"/>
      <c r="G136" s="194"/>
      <c r="H136" s="194"/>
      <c r="I136" s="194"/>
      <c r="J136" s="194"/>
    </row>
    <row r="137" spans="5:10" ht="12.75">
      <c r="E137" s="193"/>
      <c r="F137" s="243"/>
      <c r="G137" s="194"/>
      <c r="H137" s="194"/>
      <c r="I137" s="194"/>
      <c r="J137" s="194"/>
    </row>
    <row r="138" spans="5:10" ht="12.75">
      <c r="E138" s="193"/>
      <c r="F138" s="243"/>
      <c r="G138" s="194"/>
      <c r="H138" s="194"/>
      <c r="I138" s="194"/>
      <c r="J138" s="194"/>
    </row>
    <row r="139" spans="5:10" ht="12.75">
      <c r="E139" s="193"/>
      <c r="F139" s="243"/>
      <c r="G139" s="194"/>
      <c r="H139" s="194"/>
      <c r="I139" s="194"/>
      <c r="J139" s="194"/>
    </row>
    <row r="140" spans="5:10" ht="12.75">
      <c r="E140" s="193"/>
      <c r="F140" s="243"/>
      <c r="G140" s="194"/>
      <c r="H140" s="194"/>
      <c r="I140" s="194"/>
      <c r="J140" s="194"/>
    </row>
    <row r="141" spans="5:10" ht="12.75">
      <c r="E141" s="193"/>
      <c r="F141" s="243"/>
      <c r="G141" s="194"/>
      <c r="H141" s="194"/>
      <c r="I141" s="194"/>
      <c r="J141" s="194"/>
    </row>
    <row r="142" spans="5:10" ht="12.75">
      <c r="E142" s="193"/>
      <c r="F142" s="243"/>
      <c r="G142" s="194"/>
      <c r="H142" s="194"/>
      <c r="I142" s="194"/>
      <c r="J142" s="194"/>
    </row>
    <row r="143" spans="5:10" ht="12.75">
      <c r="E143" s="193"/>
      <c r="F143" s="243"/>
      <c r="G143" s="194"/>
      <c r="H143" s="194"/>
      <c r="I143" s="194"/>
      <c r="J143" s="194"/>
    </row>
    <row r="144" spans="5:10" ht="12.75">
      <c r="E144" s="193"/>
      <c r="F144" s="243"/>
      <c r="G144" s="194"/>
      <c r="H144" s="194"/>
      <c r="I144" s="194"/>
      <c r="J144" s="194"/>
    </row>
    <row r="145" spans="5:10" ht="12.75">
      <c r="E145" s="193"/>
      <c r="F145" s="243"/>
      <c r="G145" s="194"/>
      <c r="H145" s="194"/>
      <c r="I145" s="194"/>
      <c r="J145" s="194"/>
    </row>
    <row r="146" spans="5:10" ht="12.75">
      <c r="E146" s="193"/>
      <c r="F146" s="243"/>
      <c r="G146" s="194"/>
      <c r="H146" s="194"/>
      <c r="I146" s="194"/>
      <c r="J146" s="194"/>
    </row>
    <row r="147" spans="5:10" ht="12.75">
      <c r="E147" s="193"/>
      <c r="F147" s="243"/>
      <c r="G147" s="194"/>
      <c r="H147" s="194"/>
      <c r="I147" s="194"/>
      <c r="J147" s="194"/>
    </row>
    <row r="148" spans="5:10" ht="12.75">
      <c r="E148" s="193"/>
      <c r="F148" s="243"/>
      <c r="G148" s="194"/>
      <c r="H148" s="194"/>
      <c r="I148" s="194"/>
      <c r="J148" s="194"/>
    </row>
    <row r="149" spans="5:10" ht="12.75">
      <c r="E149" s="193"/>
      <c r="F149" s="243"/>
      <c r="G149" s="194"/>
      <c r="H149" s="194"/>
      <c r="I149" s="194"/>
      <c r="J149" s="194"/>
    </row>
    <row r="150" spans="5:10" ht="12.75">
      <c r="E150" s="193"/>
      <c r="F150" s="243"/>
      <c r="G150" s="194"/>
      <c r="H150" s="194"/>
      <c r="I150" s="194"/>
      <c r="J150" s="194"/>
    </row>
    <row r="151" spans="5:10" ht="12.75">
      <c r="E151" s="193"/>
      <c r="F151" s="243"/>
      <c r="G151" s="194"/>
      <c r="H151" s="194"/>
      <c r="I151" s="194"/>
      <c r="J151" s="194"/>
    </row>
    <row r="152" spans="5:10" ht="12.75">
      <c r="E152" s="193"/>
      <c r="F152" s="243"/>
      <c r="G152" s="194"/>
      <c r="H152" s="194"/>
      <c r="I152" s="194"/>
      <c r="J152" s="194"/>
    </row>
    <row r="153" spans="5:10" ht="12.75">
      <c r="E153" s="193"/>
      <c r="F153" s="243"/>
      <c r="G153" s="194"/>
      <c r="H153" s="194"/>
      <c r="I153" s="194"/>
      <c r="J153" s="194"/>
    </row>
    <row r="154" spans="5:10" ht="12.75">
      <c r="E154" s="193"/>
      <c r="F154" s="243"/>
      <c r="G154" s="194"/>
      <c r="H154" s="194"/>
      <c r="I154" s="194"/>
      <c r="J154" s="194"/>
    </row>
    <row r="155" spans="5:10" ht="12.75">
      <c r="E155" s="193"/>
      <c r="F155" s="243"/>
      <c r="G155" s="194"/>
      <c r="H155" s="194"/>
      <c r="I155" s="194"/>
      <c r="J155" s="194"/>
    </row>
    <row r="156" spans="5:10" ht="12.75">
      <c r="E156" s="193"/>
      <c r="F156" s="243"/>
      <c r="G156" s="194"/>
      <c r="H156" s="194"/>
      <c r="I156" s="194"/>
      <c r="J156" s="194"/>
    </row>
    <row r="157" spans="5:10" ht="12.75">
      <c r="E157" s="193"/>
      <c r="F157" s="243"/>
      <c r="G157" s="194"/>
      <c r="H157" s="194"/>
      <c r="I157" s="194"/>
      <c r="J157" s="194"/>
    </row>
    <row r="158" spans="5:10" ht="12.75">
      <c r="E158" s="193"/>
      <c r="F158" s="243"/>
      <c r="G158" s="194"/>
      <c r="H158" s="194"/>
      <c r="I158" s="194"/>
      <c r="J158" s="194"/>
    </row>
    <row r="159" spans="5:10" ht="12.75">
      <c r="E159" s="193"/>
      <c r="F159" s="243"/>
      <c r="G159" s="194"/>
      <c r="H159" s="194"/>
      <c r="I159" s="194"/>
      <c r="J159" s="194"/>
    </row>
    <row r="160" spans="5:10" ht="12.75">
      <c r="E160" s="193"/>
      <c r="F160" s="243"/>
      <c r="G160" s="194"/>
      <c r="H160" s="194"/>
      <c r="I160" s="194"/>
      <c r="J160" s="194"/>
    </row>
    <row r="161" spans="5:10" ht="12.75">
      <c r="E161" s="193"/>
      <c r="F161" s="243"/>
      <c r="G161" s="194"/>
      <c r="H161" s="194"/>
      <c r="I161" s="194"/>
      <c r="J161" s="194"/>
    </row>
    <row r="162" spans="5:10" ht="12.75">
      <c r="E162" s="193"/>
      <c r="F162" s="243"/>
      <c r="G162" s="194"/>
      <c r="H162" s="194"/>
      <c r="I162" s="194"/>
      <c r="J162" s="194"/>
    </row>
    <row r="163" spans="5:10" ht="12.75">
      <c r="E163" s="193"/>
      <c r="F163" s="243"/>
      <c r="G163" s="194"/>
      <c r="H163" s="194"/>
      <c r="I163" s="194"/>
      <c r="J163" s="194"/>
    </row>
    <row r="164" spans="5:10" ht="12.75">
      <c r="E164" s="193"/>
      <c r="F164" s="243"/>
      <c r="G164" s="194"/>
      <c r="H164" s="194"/>
      <c r="I164" s="194"/>
      <c r="J164" s="194"/>
    </row>
    <row r="165" spans="5:10" ht="12.75">
      <c r="E165" s="193"/>
      <c r="F165" s="243"/>
      <c r="G165" s="194"/>
      <c r="H165" s="194"/>
      <c r="I165" s="194"/>
      <c r="J165" s="194"/>
    </row>
    <row r="166" spans="5:10" ht="12.75">
      <c r="E166" s="193"/>
      <c r="F166" s="243"/>
      <c r="G166" s="194"/>
      <c r="H166" s="194"/>
      <c r="I166" s="194"/>
      <c r="J166" s="194"/>
    </row>
    <row r="167" spans="5:10" ht="12.75">
      <c r="E167" s="193"/>
      <c r="F167" s="243"/>
      <c r="G167" s="194"/>
      <c r="H167" s="194"/>
      <c r="I167" s="194"/>
      <c r="J167" s="194"/>
    </row>
    <row r="168" spans="5:10" ht="12.75">
      <c r="E168" s="193"/>
      <c r="F168" s="243"/>
      <c r="G168" s="194"/>
      <c r="H168" s="194"/>
      <c r="I168" s="194"/>
      <c r="J168" s="194"/>
    </row>
    <row r="169" spans="5:10" ht="12.75">
      <c r="E169" s="193"/>
      <c r="F169" s="243"/>
      <c r="G169" s="194"/>
      <c r="H169" s="194"/>
      <c r="I169" s="194"/>
      <c r="J169" s="194"/>
    </row>
    <row r="170" spans="5:10" ht="12.75">
      <c r="E170" s="193"/>
      <c r="F170" s="243"/>
      <c r="G170" s="194"/>
      <c r="H170" s="194"/>
      <c r="I170" s="194"/>
      <c r="J170" s="194"/>
    </row>
    <row r="171" spans="5:10" ht="12.75">
      <c r="E171" s="193"/>
      <c r="F171" s="243"/>
      <c r="G171" s="194"/>
      <c r="H171" s="194"/>
      <c r="I171" s="194"/>
      <c r="J171" s="194"/>
    </row>
    <row r="172" spans="5:10" ht="12.75">
      <c r="E172" s="193"/>
      <c r="F172" s="243"/>
      <c r="G172" s="194"/>
      <c r="H172" s="194"/>
      <c r="I172" s="194"/>
      <c r="J172" s="194"/>
    </row>
    <row r="173" spans="5:10" ht="12.75">
      <c r="E173" s="193"/>
      <c r="F173" s="243"/>
      <c r="G173" s="194"/>
      <c r="H173" s="194"/>
      <c r="I173" s="194"/>
      <c r="J173" s="194"/>
    </row>
    <row r="174" spans="5:10" ht="12.75">
      <c r="E174" s="193"/>
      <c r="F174" s="243"/>
      <c r="G174" s="194"/>
      <c r="H174" s="194"/>
      <c r="I174" s="194"/>
      <c r="J174" s="194"/>
    </row>
    <row r="175" spans="5:10" ht="12.75">
      <c r="E175" s="193"/>
      <c r="F175" s="243"/>
      <c r="G175" s="194"/>
      <c r="H175" s="194"/>
      <c r="I175" s="194"/>
      <c r="J175" s="194"/>
    </row>
    <row r="176" spans="5:10" ht="12.75">
      <c r="E176" s="193"/>
      <c r="F176" s="243"/>
      <c r="G176" s="194"/>
      <c r="H176" s="194"/>
      <c r="I176" s="194"/>
      <c r="J176" s="194"/>
    </row>
    <row r="177" spans="5:10" ht="12.75">
      <c r="E177" s="193"/>
      <c r="F177" s="243"/>
      <c r="G177" s="194"/>
      <c r="H177" s="194"/>
      <c r="I177" s="194"/>
      <c r="J177" s="194"/>
    </row>
    <row r="178" spans="5:10" ht="12.75">
      <c r="E178" s="193"/>
      <c r="F178" s="243"/>
      <c r="G178" s="194"/>
      <c r="H178" s="194"/>
      <c r="I178" s="194"/>
      <c r="J178" s="194"/>
    </row>
    <row r="179" spans="5:10" ht="12.75">
      <c r="E179" s="193"/>
      <c r="F179" s="243"/>
      <c r="G179" s="194"/>
      <c r="H179" s="194"/>
      <c r="I179" s="194"/>
      <c r="J179" s="194"/>
    </row>
    <row r="180" spans="5:10" ht="12.75">
      <c r="E180" s="193"/>
      <c r="F180" s="243"/>
      <c r="G180" s="194"/>
      <c r="H180" s="194"/>
      <c r="I180" s="194"/>
      <c r="J180" s="194"/>
    </row>
    <row r="181" spans="5:10" ht="12.75">
      <c r="E181" s="193"/>
      <c r="F181" s="243"/>
      <c r="G181" s="194"/>
      <c r="H181" s="194"/>
      <c r="I181" s="194"/>
      <c r="J181" s="194"/>
    </row>
    <row r="182" spans="5:10" ht="12.75">
      <c r="E182" s="193"/>
      <c r="F182" s="243"/>
      <c r="G182" s="194"/>
      <c r="H182" s="194"/>
      <c r="I182" s="194"/>
      <c r="J182" s="194"/>
    </row>
    <row r="183" spans="5:10" ht="12.75">
      <c r="E183" s="193"/>
      <c r="F183" s="243"/>
      <c r="G183" s="194"/>
      <c r="H183" s="194"/>
      <c r="I183" s="194"/>
      <c r="J183" s="194"/>
    </row>
    <row r="184" spans="5:10" ht="12.75">
      <c r="E184" s="193"/>
      <c r="F184" s="243"/>
      <c r="G184" s="194"/>
      <c r="H184" s="194"/>
      <c r="I184" s="194"/>
      <c r="J184" s="194"/>
    </row>
    <row r="185" spans="5:10" ht="12.75">
      <c r="E185" s="193"/>
      <c r="F185" s="243"/>
      <c r="G185" s="194"/>
      <c r="H185" s="194"/>
      <c r="I185" s="194"/>
      <c r="J185" s="194"/>
    </row>
    <row r="186" spans="5:10" ht="12.75">
      <c r="E186" s="193"/>
      <c r="F186" s="243"/>
      <c r="G186" s="194"/>
      <c r="H186" s="194"/>
      <c r="I186" s="194"/>
      <c r="J186" s="194"/>
    </row>
    <row r="187" spans="5:10" ht="12.75">
      <c r="E187" s="193"/>
      <c r="F187" s="243"/>
      <c r="G187" s="194"/>
      <c r="H187" s="194"/>
      <c r="I187" s="194"/>
      <c r="J187" s="194"/>
    </row>
    <row r="188" spans="5:10" ht="12.75">
      <c r="E188" s="193"/>
      <c r="F188" s="243"/>
      <c r="G188" s="194"/>
      <c r="H188" s="194"/>
      <c r="I188" s="194"/>
      <c r="J188" s="194"/>
    </row>
    <row r="189" spans="5:10" ht="12.75">
      <c r="E189" s="193"/>
      <c r="F189" s="243"/>
      <c r="G189" s="194"/>
      <c r="H189" s="194"/>
      <c r="I189" s="194"/>
      <c r="J189" s="194"/>
    </row>
    <row r="190" spans="5:10" ht="12.75">
      <c r="E190" s="193"/>
      <c r="F190" s="243"/>
      <c r="G190" s="194"/>
      <c r="H190" s="194"/>
      <c r="I190" s="194"/>
      <c r="J190" s="194"/>
    </row>
    <row r="191" spans="5:10" ht="12.75">
      <c r="E191" s="193"/>
      <c r="F191" s="243"/>
      <c r="G191" s="194"/>
      <c r="H191" s="194"/>
      <c r="I191" s="194"/>
      <c r="J191" s="194"/>
    </row>
    <row r="192" spans="5:10" ht="12.75">
      <c r="E192" s="193"/>
      <c r="F192" s="243"/>
      <c r="G192" s="194"/>
      <c r="H192" s="194"/>
      <c r="I192" s="194"/>
      <c r="J192" s="194"/>
    </row>
    <row r="193" spans="1:10" ht="15">
      <c r="A193" s="190"/>
      <c r="B193" s="4"/>
      <c r="C193" s="191"/>
      <c r="D193" s="192"/>
      <c r="E193" s="193"/>
      <c r="F193" s="243"/>
      <c r="G193" s="194"/>
      <c r="H193" s="194"/>
      <c r="I193" s="194"/>
      <c r="J193" s="194"/>
    </row>
    <row r="194" spans="1:10" ht="15">
      <c r="A194" s="190"/>
      <c r="B194" s="4"/>
      <c r="C194" s="191"/>
      <c r="D194" s="196"/>
      <c r="E194" s="193"/>
      <c r="F194" s="243"/>
      <c r="G194" s="194"/>
      <c r="H194" s="194"/>
      <c r="I194" s="194"/>
      <c r="J194" s="194"/>
    </row>
    <row r="195" spans="1:10" ht="13.5">
      <c r="A195" s="190"/>
      <c r="B195" s="4"/>
      <c r="C195" s="190"/>
      <c r="D195" s="190"/>
      <c r="E195" s="193"/>
      <c r="F195" s="243"/>
      <c r="G195" s="194"/>
      <c r="H195" s="194"/>
      <c r="I195" s="194"/>
      <c r="J195" s="194"/>
    </row>
    <row r="196" spans="1:10" ht="15">
      <c r="A196" s="236"/>
      <c r="B196" s="4"/>
      <c r="C196" s="236"/>
      <c r="D196" s="4"/>
      <c r="E196" s="193"/>
      <c r="F196" s="243"/>
      <c r="G196" s="194"/>
      <c r="H196" s="194"/>
      <c r="I196" s="194"/>
      <c r="J196" s="194"/>
    </row>
    <row r="197" spans="1:10" ht="15">
      <c r="A197" s="4"/>
      <c r="B197" s="259"/>
      <c r="C197" s="237"/>
      <c r="D197" s="236"/>
      <c r="E197" s="193"/>
      <c r="F197" s="243"/>
      <c r="G197" s="194"/>
      <c r="H197" s="194"/>
      <c r="I197" s="194"/>
      <c r="J197" s="194"/>
    </row>
    <row r="198" spans="1:10" ht="13.5">
      <c r="A198" s="200"/>
      <c r="B198" s="4"/>
      <c r="C198" s="4"/>
      <c r="D198" s="200"/>
      <c r="E198" s="193"/>
      <c r="F198" s="243"/>
      <c r="G198" s="194"/>
      <c r="H198" s="194"/>
      <c r="I198" s="194"/>
      <c r="J198" s="194"/>
    </row>
    <row r="199" spans="1:10" ht="15.75">
      <c r="A199" s="4"/>
      <c r="B199" s="250"/>
      <c r="C199" s="241"/>
      <c r="D199" s="242"/>
      <c r="E199" s="193"/>
      <c r="F199" s="243"/>
      <c r="G199" s="194"/>
      <c r="H199" s="194"/>
      <c r="I199" s="194"/>
      <c r="J199" s="194"/>
    </row>
    <row r="200" spans="1:10" ht="16.5">
      <c r="A200" s="204"/>
      <c r="B200" s="250"/>
      <c r="C200" s="241"/>
      <c r="D200" s="242"/>
      <c r="E200" s="193"/>
      <c r="F200" s="243"/>
      <c r="G200" s="194"/>
      <c r="H200" s="194"/>
      <c r="I200" s="194"/>
      <c r="J200" s="194"/>
    </row>
    <row r="201" spans="1:10" ht="15.75">
      <c r="A201" s="207"/>
      <c r="B201" s="250"/>
      <c r="C201" s="241"/>
      <c r="D201" s="242"/>
      <c r="E201" s="193"/>
      <c r="F201" s="243"/>
      <c r="G201" s="194"/>
      <c r="H201" s="194"/>
      <c r="I201" s="194"/>
      <c r="J201" s="194"/>
    </row>
    <row r="202" spans="1:10" ht="15.75">
      <c r="A202" s="207"/>
      <c r="B202" s="250"/>
      <c r="C202" s="241"/>
      <c r="D202" s="242"/>
      <c r="E202" s="193"/>
      <c r="F202" s="243"/>
      <c r="G202" s="194"/>
      <c r="H202" s="194"/>
      <c r="I202" s="194"/>
      <c r="J202" s="194"/>
    </row>
    <row r="203" spans="1:10" ht="15.75">
      <c r="A203" s="207"/>
      <c r="B203" s="250"/>
      <c r="C203" s="241"/>
      <c r="D203" s="242"/>
      <c r="E203" s="193"/>
      <c r="F203" s="243"/>
      <c r="G203" s="194"/>
      <c r="H203" s="194"/>
      <c r="I203" s="194"/>
      <c r="J203" s="194"/>
    </row>
    <row r="204" spans="1:10" ht="16.5">
      <c r="A204" s="201"/>
      <c r="B204" s="250"/>
      <c r="C204" s="241"/>
      <c r="D204" s="242"/>
      <c r="E204" s="193"/>
      <c r="F204" s="243"/>
      <c r="G204" s="194"/>
      <c r="H204" s="194"/>
      <c r="I204" s="194"/>
      <c r="J204" s="194"/>
    </row>
    <row r="205" spans="1:10" ht="15.75">
      <c r="A205" s="207"/>
      <c r="B205" s="250"/>
      <c r="C205" s="241"/>
      <c r="D205" s="242"/>
      <c r="E205" s="193"/>
      <c r="F205" s="243"/>
      <c r="G205" s="194"/>
      <c r="H205" s="194"/>
      <c r="I205" s="194"/>
      <c r="J205" s="194"/>
    </row>
    <row r="206" spans="1:10" ht="15.75">
      <c r="A206" s="207"/>
      <c r="B206" s="250"/>
      <c r="C206" s="241"/>
      <c r="D206" s="242"/>
      <c r="E206" s="193"/>
      <c r="F206" s="243"/>
      <c r="G206" s="194"/>
      <c r="H206" s="194"/>
      <c r="I206" s="194"/>
      <c r="J206" s="194"/>
    </row>
    <row r="207" spans="1:10" ht="15.75">
      <c r="A207" s="207"/>
      <c r="B207" s="250"/>
      <c r="C207" s="241"/>
      <c r="D207" s="242"/>
      <c r="E207" s="193"/>
      <c r="F207" s="243"/>
      <c r="G207" s="194"/>
      <c r="H207" s="194"/>
      <c r="I207" s="194"/>
      <c r="J207" s="194"/>
    </row>
    <row r="208" spans="1:10" ht="15.75">
      <c r="A208" s="207"/>
      <c r="B208" s="250"/>
      <c r="C208" s="241"/>
      <c r="D208" s="242"/>
      <c r="E208" s="193"/>
      <c r="F208" s="243"/>
      <c r="G208" s="194"/>
      <c r="H208" s="194"/>
      <c r="I208" s="194"/>
      <c r="J208" s="194"/>
    </row>
    <row r="209" spans="1:10" ht="15.75">
      <c r="A209" s="207"/>
      <c r="B209" s="245"/>
      <c r="C209" s="241"/>
      <c r="D209" s="246"/>
      <c r="E209" s="193"/>
      <c r="F209" s="243"/>
      <c r="G209" s="194"/>
      <c r="H209" s="194"/>
      <c r="I209" s="194"/>
      <c r="J209" s="194"/>
    </row>
    <row r="210" spans="1:10" ht="15.75">
      <c r="A210" s="4"/>
      <c r="B210" s="245"/>
      <c r="C210" s="241"/>
      <c r="D210" s="246"/>
      <c r="E210" s="193"/>
      <c r="F210" s="243"/>
      <c r="G210" s="194"/>
      <c r="H210" s="194"/>
      <c r="I210" s="194"/>
      <c r="J210" s="194"/>
    </row>
    <row r="211" spans="1:10" ht="16.5">
      <c r="A211" s="204"/>
      <c r="B211" s="245"/>
      <c r="C211" s="241"/>
      <c r="D211" s="246"/>
      <c r="E211" s="193"/>
      <c r="F211" s="243"/>
      <c r="G211" s="194"/>
      <c r="H211" s="194"/>
      <c r="I211" s="194"/>
      <c r="J211" s="194"/>
    </row>
    <row r="212" spans="1:10" ht="15.75">
      <c r="A212" s="4"/>
      <c r="B212" s="250"/>
      <c r="C212" s="257"/>
      <c r="D212" s="242"/>
      <c r="E212" s="193"/>
      <c r="F212" s="243"/>
      <c r="G212" s="194"/>
      <c r="H212" s="194"/>
      <c r="I212" s="194"/>
      <c r="J212" s="194"/>
    </row>
    <row r="213" spans="1:10" ht="15.75">
      <c r="A213" s="4"/>
      <c r="B213" s="250"/>
      <c r="C213" s="257"/>
      <c r="D213" s="242"/>
      <c r="E213" s="193"/>
      <c r="F213" s="243"/>
      <c r="G213" s="194"/>
      <c r="H213" s="194"/>
      <c r="I213" s="194"/>
      <c r="J213" s="194"/>
    </row>
    <row r="214" spans="1:10" ht="16.5">
      <c r="A214" s="247"/>
      <c r="B214" s="250"/>
      <c r="C214" s="257"/>
      <c r="D214" s="242"/>
      <c r="E214" s="193"/>
      <c r="F214" s="243"/>
      <c r="G214" s="194"/>
      <c r="H214" s="194"/>
      <c r="I214" s="194"/>
      <c r="J214" s="194"/>
    </row>
    <row r="215" spans="1:10" ht="16.5">
      <c r="A215" s="204"/>
      <c r="B215" s="250"/>
      <c r="C215" s="257"/>
      <c r="D215" s="242"/>
      <c r="E215" s="193"/>
      <c r="F215" s="243"/>
      <c r="G215" s="194"/>
      <c r="H215" s="194"/>
      <c r="I215" s="194"/>
      <c r="J215" s="194"/>
    </row>
    <row r="216" spans="1:10" ht="16.5">
      <c r="A216" s="201"/>
      <c r="B216" s="250"/>
      <c r="C216" s="257"/>
      <c r="D216" s="242"/>
      <c r="E216" s="193"/>
      <c r="F216" s="243"/>
      <c r="G216" s="194"/>
      <c r="H216" s="194"/>
      <c r="I216" s="194"/>
      <c r="J216" s="194"/>
    </row>
    <row r="217" spans="1:10" ht="16.5">
      <c r="A217" s="201"/>
      <c r="B217" s="250"/>
      <c r="C217" s="257"/>
      <c r="D217" s="242"/>
      <c r="E217" s="193"/>
      <c r="F217" s="243"/>
      <c r="G217" s="194"/>
      <c r="H217" s="194"/>
      <c r="I217" s="194"/>
      <c r="J217" s="194"/>
    </row>
    <row r="218" spans="1:10" ht="16.5">
      <c r="A218" s="204"/>
      <c r="B218" s="250"/>
      <c r="C218" s="257"/>
      <c r="D218" s="242"/>
      <c r="E218" s="193"/>
      <c r="F218" s="243"/>
      <c r="G218" s="194"/>
      <c r="H218" s="194"/>
      <c r="I218" s="194"/>
      <c r="J218" s="194"/>
    </row>
    <row r="219" spans="1:10" ht="16.5">
      <c r="A219" s="204"/>
      <c r="B219" s="250"/>
      <c r="C219" s="257"/>
      <c r="D219" s="242"/>
      <c r="E219" s="193"/>
      <c r="F219" s="243"/>
      <c r="G219" s="194"/>
      <c r="H219" s="194"/>
      <c r="I219" s="194"/>
      <c r="J219" s="194"/>
    </row>
    <row r="220" spans="1:10" ht="16.5">
      <c r="A220" s="204"/>
      <c r="B220" s="250"/>
      <c r="C220" s="257"/>
      <c r="D220" s="242"/>
      <c r="E220" s="193"/>
      <c r="F220" s="243"/>
      <c r="G220" s="194"/>
      <c r="H220" s="194"/>
      <c r="I220" s="194"/>
      <c r="J220" s="194"/>
    </row>
    <row r="221" spans="1:10" ht="15.75">
      <c r="A221" s="4"/>
      <c r="B221" s="250"/>
      <c r="C221" s="257"/>
      <c r="D221" s="242"/>
      <c r="E221" s="193"/>
      <c r="F221" s="243"/>
      <c r="G221" s="194"/>
      <c r="H221" s="194"/>
      <c r="I221" s="194"/>
      <c r="J221" s="194"/>
    </row>
    <row r="222" spans="1:10" ht="16.5">
      <c r="A222" s="204"/>
      <c r="B222" s="245"/>
      <c r="C222" s="241"/>
      <c r="D222" s="246"/>
      <c r="E222" s="193"/>
      <c r="F222" s="243"/>
      <c r="G222" s="194"/>
      <c r="H222" s="194"/>
      <c r="I222" s="194"/>
      <c r="J222" s="194"/>
    </row>
    <row r="223" spans="1:5" ht="16.5">
      <c r="A223" s="204"/>
      <c r="B223" s="245"/>
      <c r="C223" s="241"/>
      <c r="D223" s="246"/>
      <c r="E223" s="193"/>
    </row>
    <row r="224" spans="1:4" ht="16.5">
      <c r="A224" s="204"/>
      <c r="B224" s="245"/>
      <c r="C224" s="241"/>
      <c r="D224" s="246"/>
    </row>
    <row r="225" spans="1:4" ht="16.5">
      <c r="A225" s="204"/>
      <c r="B225" s="250"/>
      <c r="C225" s="257"/>
      <c r="D225" s="242"/>
    </row>
    <row r="226" spans="1:4" ht="16.5">
      <c r="A226" s="204"/>
      <c r="B226" s="250"/>
      <c r="C226" s="257"/>
      <c r="D226" s="242"/>
    </row>
    <row r="227" spans="1:4" ht="16.5">
      <c r="A227" s="204"/>
      <c r="B227" s="250"/>
      <c r="C227" s="257"/>
      <c r="D227" s="242"/>
    </row>
    <row r="228" spans="1:4" ht="16.5">
      <c r="A228" s="204"/>
      <c r="B228" s="250"/>
      <c r="C228" s="257"/>
      <c r="D228" s="242"/>
    </row>
    <row r="229" spans="1:4" ht="16.5">
      <c r="A229" s="204"/>
      <c r="B229" s="250"/>
      <c r="C229" s="257"/>
      <c r="D229" s="242"/>
    </row>
    <row r="230" spans="1:4" ht="16.5">
      <c r="A230" s="201"/>
      <c r="B230" s="250"/>
      <c r="C230" s="257"/>
      <c r="D230" s="242"/>
    </row>
    <row r="231" spans="1:4" ht="16.5">
      <c r="A231" s="204"/>
      <c r="B231" s="250"/>
      <c r="C231" s="257"/>
      <c r="D231" s="242"/>
    </row>
    <row r="232" spans="1:4" ht="15.75">
      <c r="A232" s="4"/>
      <c r="B232" s="250"/>
      <c r="C232" s="257"/>
      <c r="D232" s="242"/>
    </row>
    <row r="233" spans="1:4" ht="15.75">
      <c r="A233" s="252"/>
      <c r="B233" s="250"/>
      <c r="C233" s="257"/>
      <c r="D233" s="242"/>
    </row>
    <row r="234" spans="1:4" ht="15.75">
      <c r="A234" s="253"/>
      <c r="B234" s="250"/>
      <c r="C234" s="257"/>
      <c r="D234" s="242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6.5">
      <c r="A239" s="4"/>
      <c r="B239" s="253"/>
      <c r="C239" s="202"/>
      <c r="D239" s="203"/>
    </row>
    <row r="240" spans="1:4" ht="16.5">
      <c r="A240" s="4"/>
      <c r="B240" s="195"/>
      <c r="C240" s="202"/>
      <c r="D240" s="203"/>
    </row>
    <row r="241" spans="1:4" ht="16.5">
      <c r="A241" s="4"/>
      <c r="B241" s="195"/>
      <c r="C241" s="202"/>
      <c r="D241" s="203"/>
    </row>
    <row r="242" spans="1:4" ht="16.5">
      <c r="A242" s="4"/>
      <c r="B242" s="255"/>
      <c r="C242" s="202"/>
      <c r="D242" s="203"/>
    </row>
    <row r="243" spans="1:4" ht="16.5">
      <c r="A243" s="4"/>
      <c r="B243" s="195"/>
      <c r="C243" s="202"/>
      <c r="D243" s="203"/>
    </row>
    <row r="244" spans="1:4" ht="16.5">
      <c r="A244" s="4"/>
      <c r="B244" s="195"/>
      <c r="C244" s="202"/>
      <c r="D244" s="203"/>
    </row>
    <row r="245" spans="1:4" ht="16.5">
      <c r="A245" s="4"/>
      <c r="B245" s="195"/>
      <c r="C245" s="202"/>
      <c r="D245" s="203"/>
    </row>
    <row r="246" spans="1:4" ht="16.5">
      <c r="A246" s="4"/>
      <c r="B246" s="195"/>
      <c r="C246" s="202"/>
      <c r="D246" s="203"/>
    </row>
    <row r="247" spans="1:4" ht="16.5">
      <c r="A247" s="4"/>
      <c r="B247" s="195"/>
      <c r="C247" s="202"/>
      <c r="D247" s="203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Antiqua,Regular"-23-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A9">
      <selection activeCell="H32" sqref="H32:K42"/>
    </sheetView>
  </sheetViews>
  <sheetFormatPr defaultColWidth="9.140625" defaultRowHeight="12.75"/>
  <cols>
    <col min="1" max="1" width="17.00390625" style="5" customWidth="1"/>
    <col min="2" max="2" width="12.421875" style="5" customWidth="1"/>
    <col min="3" max="3" width="39.140625" style="5" customWidth="1"/>
    <col min="4" max="4" width="14.28125" style="5" customWidth="1"/>
    <col min="5" max="5" width="13.8515625" style="5" customWidth="1"/>
    <col min="6" max="9" width="9.140625" style="5" customWidth="1"/>
    <col min="10" max="10" width="12.28125" style="5" bestFit="1" customWidth="1"/>
    <col min="11" max="11" width="12.140625" style="5" customWidth="1"/>
    <col min="12" max="16384" width="9.140625" style="5" customWidth="1"/>
  </cols>
  <sheetData>
    <row r="1" spans="1:25" ht="15">
      <c r="A1" s="367" t="s">
        <v>134</v>
      </c>
      <c r="B1" s="367"/>
      <c r="C1" s="367"/>
      <c r="D1" s="367"/>
      <c r="E1" s="367"/>
      <c r="F1" s="4"/>
      <c r="G1" s="189"/>
      <c r="H1" s="189"/>
      <c r="I1" s="189"/>
      <c r="J1" s="189"/>
      <c r="K1" s="189"/>
      <c r="L1" s="189"/>
      <c r="M1" s="193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12" ht="15">
      <c r="A2" s="367" t="str">
        <f>"JANUARY - "&amp;UPPER('Table 1'!M1)&amp;" "&amp;'Table 1'!N1&amp;" WITH THE CORRESPONDING PERIOD OF "&amp;'Table 1'!O1</f>
        <v>JANUARY - DECEMBER  2014 WITH THE CORRESPONDING PERIOD OF 2013</v>
      </c>
      <c r="B2" s="367"/>
      <c r="C2" s="367"/>
      <c r="D2" s="367"/>
      <c r="E2" s="367"/>
      <c r="F2" s="195"/>
      <c r="G2" s="189"/>
      <c r="H2" s="189"/>
      <c r="I2" s="189"/>
      <c r="J2" s="189"/>
      <c r="K2" s="4"/>
      <c r="L2" s="4"/>
    </row>
    <row r="3" spans="1:12" ht="13.5">
      <c r="A3" s="190"/>
      <c r="C3" s="190"/>
      <c r="D3" s="190"/>
      <c r="E3" s="189"/>
      <c r="F3" s="195"/>
      <c r="G3" s="189"/>
      <c r="H3" s="189"/>
      <c r="I3" s="189"/>
      <c r="J3" s="189"/>
      <c r="K3" s="4"/>
      <c r="L3" s="4"/>
    </row>
    <row r="4" spans="1:12" ht="15">
      <c r="A4" s="236"/>
      <c r="C4" s="236"/>
      <c r="E4" s="199"/>
      <c r="F4" s="199"/>
      <c r="G4" s="199"/>
      <c r="J4" s="189"/>
      <c r="K4" s="4"/>
      <c r="L4" s="4"/>
    </row>
    <row r="5" spans="2:12" ht="15">
      <c r="B5" s="198" t="s">
        <v>129</v>
      </c>
      <c r="C5" s="261" t="s">
        <v>130</v>
      </c>
      <c r="D5" s="197" t="s">
        <v>135</v>
      </c>
      <c r="E5" s="200"/>
      <c r="F5" s="4"/>
      <c r="G5" s="200"/>
      <c r="J5" s="4"/>
      <c r="K5" s="200"/>
      <c r="L5" s="4"/>
    </row>
    <row r="6" spans="1:12" ht="16.5">
      <c r="A6" s="200"/>
      <c r="B6" s="4"/>
      <c r="C6" s="4"/>
      <c r="D6" s="201">
        <f>'Table 1'!$N$1</f>
        <v>2014</v>
      </c>
      <c r="E6" s="201">
        <f>'Table 1'!$O$1</f>
        <v>2013</v>
      </c>
      <c r="F6" s="202"/>
      <c r="G6" s="203"/>
      <c r="H6" s="325" t="s">
        <v>257</v>
      </c>
      <c r="I6" s="325" t="s">
        <v>157</v>
      </c>
      <c r="J6" s="325" t="s">
        <v>413</v>
      </c>
      <c r="K6" s="325" t="s">
        <v>414</v>
      </c>
      <c r="L6" s="4"/>
    </row>
    <row r="7" spans="2:12" ht="16.5">
      <c r="B7" s="302" t="str">
        <f>H7</f>
        <v>098</v>
      </c>
      <c r="C7" s="303" t="str">
        <f>I7</f>
        <v>Edible Products</v>
      </c>
      <c r="D7" s="304">
        <f>J7</f>
        <v>84354043</v>
      </c>
      <c r="E7" s="305">
        <f>K7</f>
        <v>84545156</v>
      </c>
      <c r="F7" s="202"/>
      <c r="G7" s="203"/>
      <c r="H7" s="326" t="s">
        <v>260</v>
      </c>
      <c r="I7" s="326" t="s">
        <v>261</v>
      </c>
      <c r="J7" s="327">
        <v>84354043</v>
      </c>
      <c r="K7" s="327">
        <v>84545156</v>
      </c>
      <c r="L7" s="4"/>
    </row>
    <row r="8" spans="1:12" ht="16.5">
      <c r="A8" s="204"/>
      <c r="B8" s="306" t="str">
        <f aca="true" t="shared" si="0" ref="B8:E16">H8</f>
        <v>112</v>
      </c>
      <c r="C8" s="307" t="str">
        <f t="shared" si="0"/>
        <v>Alcoholic Beverages</v>
      </c>
      <c r="D8" s="203">
        <f t="shared" si="0"/>
        <v>46687297</v>
      </c>
      <c r="E8" s="308">
        <f t="shared" si="0"/>
        <v>55347164</v>
      </c>
      <c r="F8" s="202"/>
      <c r="G8" s="203"/>
      <c r="H8" s="326" t="s">
        <v>310</v>
      </c>
      <c r="I8" s="326" t="s">
        <v>311</v>
      </c>
      <c r="J8" s="327">
        <v>46687297</v>
      </c>
      <c r="K8" s="327">
        <v>55347164</v>
      </c>
      <c r="L8" s="4"/>
    </row>
    <row r="9" spans="1:12" ht="16.5">
      <c r="A9" s="207"/>
      <c r="B9" s="306" t="str">
        <f t="shared" si="0"/>
        <v>334</v>
      </c>
      <c r="C9" s="307" t="str">
        <f t="shared" si="0"/>
        <v>Petroleum Products Refined</v>
      </c>
      <c r="D9" s="203">
        <f t="shared" si="0"/>
        <v>845665692</v>
      </c>
      <c r="E9" s="308">
        <f t="shared" si="0"/>
        <v>925953891</v>
      </c>
      <c r="F9" s="202"/>
      <c r="G9" s="203"/>
      <c r="H9" s="326" t="s">
        <v>285</v>
      </c>
      <c r="I9" s="326" t="s">
        <v>286</v>
      </c>
      <c r="J9" s="327">
        <v>845665692</v>
      </c>
      <c r="K9" s="327">
        <v>925953891</v>
      </c>
      <c r="L9" s="4"/>
    </row>
    <row r="10" spans="1:12" ht="16.5">
      <c r="A10" s="207"/>
      <c r="B10" s="306" t="str">
        <f t="shared" si="0"/>
        <v>542</v>
      </c>
      <c r="C10" s="307" t="str">
        <f t="shared" si="0"/>
        <v>Medicaments Including Vet. Med.</v>
      </c>
      <c r="D10" s="203">
        <f t="shared" si="0"/>
        <v>134583778</v>
      </c>
      <c r="E10" s="308">
        <f t="shared" si="0"/>
        <v>120684574</v>
      </c>
      <c r="F10" s="202"/>
      <c r="G10" s="203"/>
      <c r="H10" s="326" t="s">
        <v>312</v>
      </c>
      <c r="I10" s="326" t="s">
        <v>313</v>
      </c>
      <c r="J10" s="327">
        <v>134583778</v>
      </c>
      <c r="K10" s="327">
        <v>120684574</v>
      </c>
      <c r="L10" s="4"/>
    </row>
    <row r="11" spans="1:12" ht="16.5">
      <c r="A11" s="207"/>
      <c r="B11" s="306" t="str">
        <f t="shared" si="0"/>
        <v>642</v>
      </c>
      <c r="C11" s="307" t="str">
        <f t="shared" si="0"/>
        <v>Articles Of Paper</v>
      </c>
      <c r="D11" s="203">
        <f t="shared" si="0"/>
        <v>51400502</v>
      </c>
      <c r="E11" s="308">
        <f t="shared" si="0"/>
        <v>51377334</v>
      </c>
      <c r="F11" s="208"/>
      <c r="G11" s="209"/>
      <c r="H11" s="326" t="s">
        <v>288</v>
      </c>
      <c r="I11" s="326" t="s">
        <v>289</v>
      </c>
      <c r="J11" s="327">
        <v>51400502</v>
      </c>
      <c r="K11" s="327">
        <v>51377334</v>
      </c>
      <c r="L11" s="4"/>
    </row>
    <row r="12" spans="1:12" ht="16.5">
      <c r="A12" s="201" t="s">
        <v>136</v>
      </c>
      <c r="B12" s="306" t="str">
        <f t="shared" si="0"/>
        <v>764</v>
      </c>
      <c r="C12" s="307" t="str">
        <f t="shared" si="0"/>
        <v>Telecommunication Equipment</v>
      </c>
      <c r="D12" s="203">
        <f t="shared" si="0"/>
        <v>81458546</v>
      </c>
      <c r="E12" s="308">
        <f t="shared" si="0"/>
        <v>80396260</v>
      </c>
      <c r="F12" s="208"/>
      <c r="G12" s="209"/>
      <c r="H12" s="326" t="s">
        <v>268</v>
      </c>
      <c r="I12" s="326" t="s">
        <v>269</v>
      </c>
      <c r="J12" s="327">
        <v>81458546</v>
      </c>
      <c r="K12" s="327">
        <v>80396260</v>
      </c>
      <c r="L12" s="4"/>
    </row>
    <row r="13" spans="1:12" ht="16.5">
      <c r="A13" s="207"/>
      <c r="B13" s="306" t="str">
        <f t="shared" si="0"/>
        <v>773</v>
      </c>
      <c r="C13" s="307" t="str">
        <f t="shared" si="0"/>
        <v>Electric Dist Equipment</v>
      </c>
      <c r="D13" s="203">
        <f t="shared" si="0"/>
        <v>50107751</v>
      </c>
      <c r="E13" s="308">
        <f t="shared" si="0"/>
        <v>37553925</v>
      </c>
      <c r="F13" s="208"/>
      <c r="G13" s="209"/>
      <c r="H13" s="326" t="s">
        <v>341</v>
      </c>
      <c r="I13" s="326" t="s">
        <v>342</v>
      </c>
      <c r="J13" s="327">
        <v>50107751</v>
      </c>
      <c r="K13" s="327">
        <v>37553925</v>
      </c>
      <c r="L13" s="4"/>
    </row>
    <row r="14" spans="1:12" ht="16.5">
      <c r="A14" s="207"/>
      <c r="B14" s="306" t="str">
        <f t="shared" si="0"/>
        <v>781</v>
      </c>
      <c r="C14" s="307" t="str">
        <f t="shared" si="0"/>
        <v>Motor Cars</v>
      </c>
      <c r="D14" s="203">
        <f t="shared" si="0"/>
        <v>83209090</v>
      </c>
      <c r="E14" s="308">
        <f t="shared" si="0"/>
        <v>75407062</v>
      </c>
      <c r="F14" s="208"/>
      <c r="G14" s="209"/>
      <c r="H14" s="326" t="s">
        <v>367</v>
      </c>
      <c r="I14" s="326" t="s">
        <v>368</v>
      </c>
      <c r="J14" s="327">
        <v>83209090</v>
      </c>
      <c r="K14" s="327">
        <v>75407062</v>
      </c>
      <c r="L14" s="4"/>
    </row>
    <row r="15" spans="1:12" ht="16.5">
      <c r="A15" s="207"/>
      <c r="B15" s="306" t="str">
        <f t="shared" si="0"/>
        <v>821</v>
      </c>
      <c r="C15" s="307" t="str">
        <f t="shared" si="0"/>
        <v>Furniture And Parts</v>
      </c>
      <c r="D15" s="203">
        <f t="shared" si="0"/>
        <v>49488151</v>
      </c>
      <c r="E15" s="308">
        <f t="shared" si="0"/>
        <v>52129099</v>
      </c>
      <c r="F15" s="208"/>
      <c r="G15" s="209"/>
      <c r="H15" s="326" t="s">
        <v>113</v>
      </c>
      <c r="I15" s="326" t="s">
        <v>272</v>
      </c>
      <c r="J15" s="327">
        <v>49488151</v>
      </c>
      <c r="K15" s="327">
        <v>52129099</v>
      </c>
      <c r="L15" s="4"/>
    </row>
    <row r="16" spans="1:12" ht="16.5">
      <c r="A16" s="207"/>
      <c r="B16" s="306" t="str">
        <f t="shared" si="0"/>
        <v>893</v>
      </c>
      <c r="C16" s="307" t="str">
        <f t="shared" si="0"/>
        <v>Articles Of Plastic</v>
      </c>
      <c r="D16" s="203">
        <f t="shared" si="0"/>
        <v>71306584</v>
      </c>
      <c r="E16" s="308">
        <f t="shared" si="0"/>
        <v>67136912</v>
      </c>
      <c r="F16" s="208"/>
      <c r="G16" s="209"/>
      <c r="H16" s="326" t="s">
        <v>273</v>
      </c>
      <c r="I16" s="326" t="s">
        <v>274</v>
      </c>
      <c r="J16" s="327">
        <v>71306584</v>
      </c>
      <c r="K16" s="327">
        <v>67136912</v>
      </c>
      <c r="L16" s="4"/>
    </row>
    <row r="17" spans="1:12" ht="16.5">
      <c r="A17" s="207"/>
      <c r="B17" s="309"/>
      <c r="C17" s="307"/>
      <c r="D17" s="307"/>
      <c r="E17" s="310"/>
      <c r="F17" s="216"/>
      <c r="G17" s="203"/>
      <c r="J17" s="208"/>
      <c r="K17" s="209"/>
      <c r="L17" s="4"/>
    </row>
    <row r="18" spans="1:12" ht="16.5">
      <c r="A18" s="4"/>
      <c r="B18" s="309"/>
      <c r="C18" s="307"/>
      <c r="D18" s="307"/>
      <c r="E18" s="310"/>
      <c r="F18" s="4"/>
      <c r="G18" s="4"/>
      <c r="J18" s="4"/>
      <c r="K18" s="4"/>
      <c r="L18" s="4"/>
    </row>
    <row r="19" spans="1:12" ht="16.5">
      <c r="A19" s="204"/>
      <c r="B19" s="309"/>
      <c r="C19" s="307"/>
      <c r="D19" s="307"/>
      <c r="E19" s="310"/>
      <c r="F19" s="4"/>
      <c r="G19" s="4"/>
      <c r="H19" s="325" t="s">
        <v>257</v>
      </c>
      <c r="I19" s="325" t="s">
        <v>157</v>
      </c>
      <c r="J19" s="325" t="s">
        <v>413</v>
      </c>
      <c r="K19" s="325" t="s">
        <v>414</v>
      </c>
      <c r="L19" s="4"/>
    </row>
    <row r="20" spans="2:12" ht="16.5" customHeight="1">
      <c r="B20" s="306" t="str">
        <f aca="true" t="shared" si="1" ref="B20:E29">H20</f>
        <v>048</v>
      </c>
      <c r="C20" s="307" t="str">
        <f t="shared" si="1"/>
        <v>Cereal, Flour, Starch</v>
      </c>
      <c r="D20" s="203">
        <f t="shared" si="1"/>
        <v>23761064</v>
      </c>
      <c r="E20" s="308">
        <f t="shared" si="1"/>
        <v>19122668</v>
      </c>
      <c r="F20" s="4"/>
      <c r="G20" s="4"/>
      <c r="H20" s="326" t="s">
        <v>279</v>
      </c>
      <c r="I20" s="326" t="s">
        <v>280</v>
      </c>
      <c r="J20" s="327">
        <v>23761064</v>
      </c>
      <c r="K20" s="327">
        <v>19122668</v>
      </c>
      <c r="L20" s="4"/>
    </row>
    <row r="21" spans="2:12" ht="16.5" customHeight="1">
      <c r="B21" s="306" t="str">
        <f t="shared" si="1"/>
        <v>061</v>
      </c>
      <c r="C21" s="307" t="str">
        <f t="shared" si="1"/>
        <v>Sugar, Molasses, Honey</v>
      </c>
      <c r="D21" s="203">
        <f t="shared" si="1"/>
        <v>18138151</v>
      </c>
      <c r="E21" s="308">
        <f t="shared" si="1"/>
        <v>15963282</v>
      </c>
      <c r="F21" s="4"/>
      <c r="G21" s="4"/>
      <c r="H21" s="326" t="s">
        <v>306</v>
      </c>
      <c r="I21" s="326" t="s">
        <v>307</v>
      </c>
      <c r="J21" s="327">
        <v>18138151</v>
      </c>
      <c r="K21" s="327">
        <v>15963282</v>
      </c>
      <c r="L21" s="4"/>
    </row>
    <row r="22" spans="1:12" ht="16.5">
      <c r="A22" s="247"/>
      <c r="B22" s="306" t="str">
        <f t="shared" si="1"/>
        <v>091</v>
      </c>
      <c r="C22" s="307" t="str">
        <f t="shared" si="1"/>
        <v>Margarine And Shortening</v>
      </c>
      <c r="D22" s="203">
        <f t="shared" si="1"/>
        <v>19975486</v>
      </c>
      <c r="E22" s="308">
        <f t="shared" si="1"/>
        <v>20176498</v>
      </c>
      <c r="F22" s="4"/>
      <c r="G22" s="4"/>
      <c r="H22" s="326" t="s">
        <v>95</v>
      </c>
      <c r="I22" s="326" t="s">
        <v>328</v>
      </c>
      <c r="J22" s="327">
        <v>19975486</v>
      </c>
      <c r="K22" s="327">
        <v>20176498</v>
      </c>
      <c r="L22" s="4"/>
    </row>
    <row r="23" spans="1:12" ht="16.5">
      <c r="A23" s="204"/>
      <c r="B23" s="306" t="str">
        <f t="shared" si="1"/>
        <v>112</v>
      </c>
      <c r="C23" s="307" t="str">
        <f t="shared" si="1"/>
        <v>Alcoholic Beverages</v>
      </c>
      <c r="D23" s="203">
        <f t="shared" si="1"/>
        <v>88568642</v>
      </c>
      <c r="E23" s="308">
        <f t="shared" si="1"/>
        <v>96168260</v>
      </c>
      <c r="F23" s="4"/>
      <c r="G23" s="4"/>
      <c r="H23" s="326" t="s">
        <v>310</v>
      </c>
      <c r="I23" s="326" t="s">
        <v>311</v>
      </c>
      <c r="J23" s="327">
        <v>88568642</v>
      </c>
      <c r="K23" s="327">
        <v>96168260</v>
      </c>
      <c r="L23" s="4"/>
    </row>
    <row r="24" spans="1:12" ht="16.5">
      <c r="A24" s="201" t="s">
        <v>137</v>
      </c>
      <c r="B24" s="306" t="str">
        <f t="shared" si="1"/>
        <v>333</v>
      </c>
      <c r="C24" s="307" t="str">
        <f t="shared" si="1"/>
        <v>Petroleum Crude</v>
      </c>
      <c r="D24" s="203">
        <f t="shared" si="1"/>
        <v>46693836</v>
      </c>
      <c r="E24" s="308">
        <f t="shared" si="1"/>
        <v>48592711</v>
      </c>
      <c r="F24" s="4"/>
      <c r="G24" s="4"/>
      <c r="H24" s="326" t="s">
        <v>329</v>
      </c>
      <c r="I24" s="326" t="s">
        <v>330</v>
      </c>
      <c r="J24" s="327">
        <v>46693836</v>
      </c>
      <c r="K24" s="327">
        <v>48592711</v>
      </c>
      <c r="L24" s="4"/>
    </row>
    <row r="25" spans="1:12" ht="16.5">
      <c r="A25" s="201" t="s">
        <v>138</v>
      </c>
      <c r="B25" s="306" t="str">
        <f t="shared" si="1"/>
        <v>542</v>
      </c>
      <c r="C25" s="307" t="str">
        <f t="shared" si="1"/>
        <v>Medicaments Including Vet. Med.</v>
      </c>
      <c r="D25" s="203">
        <f t="shared" si="1"/>
        <v>50241193</v>
      </c>
      <c r="E25" s="308">
        <f t="shared" si="1"/>
        <v>47472908</v>
      </c>
      <c r="F25" s="4"/>
      <c r="G25" s="4"/>
      <c r="H25" s="326" t="s">
        <v>312</v>
      </c>
      <c r="I25" s="326" t="s">
        <v>313</v>
      </c>
      <c r="J25" s="327">
        <v>50241193</v>
      </c>
      <c r="K25" s="327">
        <v>47472908</v>
      </c>
      <c r="L25" s="4"/>
    </row>
    <row r="26" spans="1:12" ht="16.5">
      <c r="A26" s="204"/>
      <c r="B26" s="306" t="str">
        <f t="shared" si="1"/>
        <v>591</v>
      </c>
      <c r="C26" s="307" t="str">
        <f t="shared" si="1"/>
        <v>Disinfectants,Insecticides</v>
      </c>
      <c r="D26" s="203">
        <f t="shared" si="1"/>
        <v>20019157</v>
      </c>
      <c r="E26" s="308">
        <f t="shared" si="1"/>
        <v>16459553</v>
      </c>
      <c r="F26" s="4"/>
      <c r="G26" s="4"/>
      <c r="H26" s="326" t="s">
        <v>105</v>
      </c>
      <c r="I26" s="326" t="s">
        <v>321</v>
      </c>
      <c r="J26" s="327">
        <v>20019157</v>
      </c>
      <c r="K26" s="327">
        <v>16459553</v>
      </c>
      <c r="L26" s="4"/>
    </row>
    <row r="27" spans="1:12" ht="16.5">
      <c r="A27" s="204"/>
      <c r="B27" s="306" t="str">
        <f t="shared" si="1"/>
        <v>661</v>
      </c>
      <c r="C27" s="307" t="str">
        <f t="shared" si="1"/>
        <v>Lime, Cement</v>
      </c>
      <c r="D27" s="203">
        <f t="shared" si="1"/>
        <v>38147050</v>
      </c>
      <c r="E27" s="308">
        <f t="shared" si="1"/>
        <v>39919088</v>
      </c>
      <c r="F27" s="4"/>
      <c r="G27" s="200"/>
      <c r="H27" s="326" t="s">
        <v>349</v>
      </c>
      <c r="I27" s="326" t="s">
        <v>350</v>
      </c>
      <c r="J27" s="327">
        <v>38147050</v>
      </c>
      <c r="K27" s="327">
        <v>39919088</v>
      </c>
      <c r="L27" s="4"/>
    </row>
    <row r="28" spans="1:12" ht="16.5">
      <c r="A28" s="204"/>
      <c r="B28" s="306" t="str">
        <f t="shared" si="1"/>
        <v>892</v>
      </c>
      <c r="C28" s="307" t="str">
        <f t="shared" si="1"/>
        <v>Printed Matter</v>
      </c>
      <c r="D28" s="203">
        <f t="shared" si="1"/>
        <v>27969727</v>
      </c>
      <c r="E28" s="308">
        <f t="shared" si="1"/>
        <v>27587052</v>
      </c>
      <c r="F28" s="216"/>
      <c r="G28" s="203"/>
      <c r="H28" s="326" t="s">
        <v>314</v>
      </c>
      <c r="I28" s="326" t="s">
        <v>315</v>
      </c>
      <c r="J28" s="327">
        <v>27969727</v>
      </c>
      <c r="K28" s="327">
        <v>27587052</v>
      </c>
      <c r="L28" s="4"/>
    </row>
    <row r="29" spans="2:12" ht="16.5">
      <c r="B29" s="306" t="str">
        <f t="shared" si="1"/>
        <v>899</v>
      </c>
      <c r="C29" s="307" t="str">
        <f t="shared" si="1"/>
        <v>Misc. Manufactured Articles</v>
      </c>
      <c r="D29" s="203">
        <f t="shared" si="1"/>
        <v>35284254</v>
      </c>
      <c r="E29" s="308">
        <f t="shared" si="1"/>
        <v>35147882</v>
      </c>
      <c r="F29" s="202"/>
      <c r="G29" s="203"/>
      <c r="H29" s="326" t="s">
        <v>343</v>
      </c>
      <c r="I29" s="326" t="s">
        <v>344</v>
      </c>
      <c r="J29" s="327">
        <v>35284254</v>
      </c>
      <c r="K29" s="327">
        <v>35147882</v>
      </c>
      <c r="L29" s="4"/>
    </row>
    <row r="30" spans="1:12" ht="16.5">
      <c r="A30" s="204"/>
      <c r="B30" s="309"/>
      <c r="C30" s="311"/>
      <c r="D30" s="311"/>
      <c r="E30" s="312"/>
      <c r="F30" s="208"/>
      <c r="G30" s="220"/>
      <c r="H30" s="202"/>
      <c r="I30" s="203"/>
      <c r="J30" s="202"/>
      <c r="K30" s="203"/>
      <c r="L30" s="4"/>
    </row>
    <row r="31" spans="1:12" ht="16.5">
      <c r="A31" s="204"/>
      <c r="B31" s="309"/>
      <c r="C31" s="307"/>
      <c r="D31" s="307"/>
      <c r="E31" s="313"/>
      <c r="F31" s="208"/>
      <c r="G31" s="220"/>
      <c r="H31" s="202"/>
      <c r="I31" s="203"/>
      <c r="J31" s="202"/>
      <c r="K31" s="203"/>
      <c r="L31" s="4"/>
    </row>
    <row r="32" spans="1:12" ht="16.5">
      <c r="A32" s="204"/>
      <c r="B32" s="309"/>
      <c r="C32" s="307"/>
      <c r="D32" s="307"/>
      <c r="E32" s="313"/>
      <c r="F32" s="208"/>
      <c r="G32" s="220"/>
      <c r="H32" s="325" t="s">
        <v>257</v>
      </c>
      <c r="I32" s="325" t="s">
        <v>157</v>
      </c>
      <c r="J32" s="325" t="s">
        <v>413</v>
      </c>
      <c r="K32" s="325" t="s">
        <v>414</v>
      </c>
      <c r="L32" s="4"/>
    </row>
    <row r="33" spans="1:12" ht="16.5">
      <c r="A33" s="204"/>
      <c r="B33" s="306" t="str">
        <f aca="true" t="shared" si="2" ref="B33:E42">H33</f>
        <v>112</v>
      </c>
      <c r="C33" s="307" t="str">
        <f t="shared" si="2"/>
        <v>Alcoholic Beverages</v>
      </c>
      <c r="D33" s="203">
        <f t="shared" si="2"/>
        <v>5327934</v>
      </c>
      <c r="E33" s="308">
        <f t="shared" si="2"/>
        <v>4941879</v>
      </c>
      <c r="F33" s="208"/>
      <c r="G33" s="220"/>
      <c r="H33" s="326" t="s">
        <v>310</v>
      </c>
      <c r="I33" s="326" t="s">
        <v>311</v>
      </c>
      <c r="J33" s="327">
        <v>5327934</v>
      </c>
      <c r="K33" s="327">
        <v>4941879</v>
      </c>
      <c r="L33" s="4"/>
    </row>
    <row r="34" spans="1:12" ht="16.5">
      <c r="A34" s="204"/>
      <c r="B34" s="306" t="str">
        <f t="shared" si="2"/>
        <v>334</v>
      </c>
      <c r="C34" s="307" t="str">
        <f t="shared" si="2"/>
        <v>Petroleum Products Refined</v>
      </c>
      <c r="D34" s="203">
        <f t="shared" si="2"/>
        <v>232156422</v>
      </c>
      <c r="E34" s="308">
        <f t="shared" si="2"/>
        <v>256123894</v>
      </c>
      <c r="F34" s="208"/>
      <c r="G34" s="220"/>
      <c r="H34" s="326" t="s">
        <v>285</v>
      </c>
      <c r="I34" s="326" t="s">
        <v>286</v>
      </c>
      <c r="J34" s="327">
        <v>232156422</v>
      </c>
      <c r="K34" s="327">
        <v>256123894</v>
      </c>
      <c r="L34" s="4"/>
    </row>
    <row r="35" spans="1:12" ht="16.5">
      <c r="A35" s="204"/>
      <c r="B35" s="306" t="str">
        <f t="shared" si="2"/>
        <v>542</v>
      </c>
      <c r="C35" s="307" t="str">
        <f t="shared" si="2"/>
        <v>Medicaments Including Vet. Med.</v>
      </c>
      <c r="D35" s="203">
        <f t="shared" si="2"/>
        <v>40929195</v>
      </c>
      <c r="E35" s="308">
        <f t="shared" si="2"/>
        <v>44404537</v>
      </c>
      <c r="F35" s="208"/>
      <c r="G35" s="220"/>
      <c r="H35" s="326" t="s">
        <v>312</v>
      </c>
      <c r="I35" s="326" t="s">
        <v>313</v>
      </c>
      <c r="J35" s="327">
        <v>40929195</v>
      </c>
      <c r="K35" s="327">
        <v>44404537</v>
      </c>
      <c r="L35" s="4"/>
    </row>
    <row r="36" spans="1:12" ht="16.5">
      <c r="A36" s="204"/>
      <c r="B36" s="306" t="str">
        <f t="shared" si="2"/>
        <v>553</v>
      </c>
      <c r="C36" s="307" t="str">
        <f t="shared" si="2"/>
        <v>Perfumery, Cosmetics</v>
      </c>
      <c r="D36" s="203">
        <f t="shared" si="2"/>
        <v>4075581</v>
      </c>
      <c r="E36" s="308">
        <f t="shared" si="2"/>
        <v>14206985</v>
      </c>
      <c r="F36" s="208"/>
      <c r="G36" s="220"/>
      <c r="H36" s="326" t="s">
        <v>331</v>
      </c>
      <c r="I36" s="326" t="s">
        <v>332</v>
      </c>
      <c r="J36" s="327">
        <v>4075581</v>
      </c>
      <c r="K36" s="327">
        <v>14206985</v>
      </c>
      <c r="L36" s="4"/>
    </row>
    <row r="37" spans="1:12" ht="16.5">
      <c r="A37" s="204"/>
      <c r="B37" s="306" t="str">
        <f t="shared" si="2"/>
        <v>781</v>
      </c>
      <c r="C37" s="307" t="str">
        <f t="shared" si="2"/>
        <v>Motor Cars</v>
      </c>
      <c r="D37" s="203">
        <f t="shared" si="2"/>
        <v>5928229</v>
      </c>
      <c r="E37" s="308">
        <f t="shared" si="2"/>
        <v>190318</v>
      </c>
      <c r="F37" s="208"/>
      <c r="G37" s="220"/>
      <c r="H37" s="326" t="s">
        <v>367</v>
      </c>
      <c r="I37" s="326" t="s">
        <v>368</v>
      </c>
      <c r="J37" s="327">
        <v>5928229</v>
      </c>
      <c r="K37" s="327">
        <v>190318</v>
      </c>
      <c r="L37" s="4"/>
    </row>
    <row r="38" spans="1:12" ht="16.5">
      <c r="A38" s="201" t="s">
        <v>139</v>
      </c>
      <c r="B38" s="306" t="str">
        <f t="shared" si="2"/>
        <v>831</v>
      </c>
      <c r="C38" s="307" t="str">
        <f t="shared" si="2"/>
        <v>Travel Goods,Handbags</v>
      </c>
      <c r="D38" s="203">
        <f t="shared" si="2"/>
        <v>7892434</v>
      </c>
      <c r="E38" s="308">
        <f t="shared" si="2"/>
        <v>3996103</v>
      </c>
      <c r="F38" s="208"/>
      <c r="G38" s="220"/>
      <c r="H38" s="326" t="s">
        <v>369</v>
      </c>
      <c r="I38" s="326" t="s">
        <v>370</v>
      </c>
      <c r="J38" s="327">
        <v>7892434</v>
      </c>
      <c r="K38" s="327">
        <v>3996103</v>
      </c>
      <c r="L38" s="4"/>
    </row>
    <row r="39" spans="1:12" ht="16.5">
      <c r="A39" s="204"/>
      <c r="B39" s="306" t="str">
        <f t="shared" si="2"/>
        <v>872</v>
      </c>
      <c r="C39" s="307" t="str">
        <f t="shared" si="2"/>
        <v>Medical Appliances</v>
      </c>
      <c r="D39" s="203">
        <f t="shared" si="2"/>
        <v>3639395</v>
      </c>
      <c r="E39" s="308">
        <f t="shared" si="2"/>
        <v>2910814</v>
      </c>
      <c r="F39" s="202"/>
      <c r="G39" s="203"/>
      <c r="H39" s="326" t="s">
        <v>324</v>
      </c>
      <c r="I39" s="326" t="s">
        <v>325</v>
      </c>
      <c r="J39" s="327">
        <v>3639395</v>
      </c>
      <c r="K39" s="327">
        <v>2910814</v>
      </c>
      <c r="L39" s="4"/>
    </row>
    <row r="40" spans="2:12" ht="16.5">
      <c r="B40" s="306" t="str">
        <f t="shared" si="2"/>
        <v>874</v>
      </c>
      <c r="C40" s="307" t="str">
        <f t="shared" si="2"/>
        <v>Measuring Checking Instruments</v>
      </c>
      <c r="D40" s="203">
        <f t="shared" si="2"/>
        <v>4064038</v>
      </c>
      <c r="E40" s="308">
        <f t="shared" si="2"/>
        <v>1052860</v>
      </c>
      <c r="F40" s="202"/>
      <c r="G40" s="203"/>
      <c r="H40" s="326" t="s">
        <v>399</v>
      </c>
      <c r="I40" s="326" t="s">
        <v>400</v>
      </c>
      <c r="J40" s="327">
        <v>4064038</v>
      </c>
      <c r="K40" s="327">
        <v>1052860</v>
      </c>
      <c r="L40" s="4"/>
    </row>
    <row r="41" spans="1:12" ht="16.5">
      <c r="A41" s="252"/>
      <c r="B41" s="306" t="str">
        <f t="shared" si="2"/>
        <v>885</v>
      </c>
      <c r="C41" s="307" t="str">
        <f t="shared" si="2"/>
        <v>Watches And Clocks</v>
      </c>
      <c r="D41" s="203">
        <f t="shared" si="2"/>
        <v>24421942</v>
      </c>
      <c r="E41" s="308">
        <f t="shared" si="2"/>
        <v>16645621</v>
      </c>
      <c r="F41" s="202"/>
      <c r="G41" s="203"/>
      <c r="H41" s="326" t="s">
        <v>371</v>
      </c>
      <c r="I41" s="326" t="s">
        <v>372</v>
      </c>
      <c r="J41" s="327">
        <v>24421942</v>
      </c>
      <c r="K41" s="327">
        <v>16645621</v>
      </c>
      <c r="L41" s="4"/>
    </row>
    <row r="42" spans="1:12" ht="16.5">
      <c r="A42" s="253"/>
      <c r="B42" s="314" t="str">
        <f t="shared" si="2"/>
        <v>897</v>
      </c>
      <c r="C42" s="315" t="str">
        <f t="shared" si="2"/>
        <v>Jewellery</v>
      </c>
      <c r="D42" s="316">
        <f t="shared" si="2"/>
        <v>21350185</v>
      </c>
      <c r="E42" s="317">
        <f t="shared" si="2"/>
        <v>14254817</v>
      </c>
      <c r="F42" s="202"/>
      <c r="G42" s="203"/>
      <c r="H42" s="326" t="s">
        <v>275</v>
      </c>
      <c r="I42" s="326" t="s">
        <v>276</v>
      </c>
      <c r="J42" s="327">
        <v>21350185</v>
      </c>
      <c r="K42" s="327">
        <v>14254817</v>
      </c>
      <c r="L42" s="4"/>
    </row>
    <row r="43" spans="1:10" ht="16.5">
      <c r="A43" s="204"/>
      <c r="B43" s="271"/>
      <c r="C43" s="241"/>
      <c r="D43" s="272"/>
      <c r="E43" s="209"/>
      <c r="F43" s="202"/>
      <c r="G43" s="203"/>
      <c r="H43" s="225"/>
      <c r="I43" s="226"/>
      <c r="J43" s="226"/>
    </row>
    <row r="44" spans="1:10" ht="16.5">
      <c r="A44" s="253"/>
      <c r="B44" s="271"/>
      <c r="C44" s="241"/>
      <c r="D44" s="272"/>
      <c r="E44" s="209"/>
      <c r="F44" s="202"/>
      <c r="G44" s="203"/>
      <c r="H44" s="193"/>
      <c r="I44" s="194"/>
      <c r="J44" s="194"/>
    </row>
    <row r="45" spans="1:10" ht="16.5">
      <c r="A45" s="253"/>
      <c r="B45" s="271"/>
      <c r="C45" s="241"/>
      <c r="D45" s="272"/>
      <c r="E45" s="209"/>
      <c r="F45" s="202"/>
      <c r="G45" s="203"/>
      <c r="H45" s="193"/>
      <c r="I45" s="194"/>
      <c r="J45" s="194"/>
    </row>
    <row r="46" spans="1:10" ht="16.5">
      <c r="A46" s="253"/>
      <c r="B46" s="271"/>
      <c r="C46" s="241"/>
      <c r="D46" s="272"/>
      <c r="E46" s="209"/>
      <c r="F46" s="208"/>
      <c r="G46" s="220"/>
      <c r="H46" s="193"/>
      <c r="I46" s="194"/>
      <c r="J46" s="194"/>
    </row>
    <row r="47" spans="1:10" ht="16.5">
      <c r="A47" s="253"/>
      <c r="B47" s="271"/>
      <c r="C47" s="241"/>
      <c r="D47" s="272"/>
      <c r="E47" s="209"/>
      <c r="F47" s="227"/>
      <c r="G47" s="226"/>
      <c r="H47" s="194"/>
      <c r="I47" s="194"/>
      <c r="J47" s="194"/>
    </row>
    <row r="48" spans="1:10" ht="16.5">
      <c r="A48" s="253"/>
      <c r="B48" s="271"/>
      <c r="C48" s="241"/>
      <c r="D48" s="272"/>
      <c r="E48" s="209"/>
      <c r="F48" s="228"/>
      <c r="G48" s="194"/>
      <c r="H48" s="194"/>
      <c r="I48" s="194"/>
      <c r="J48" s="194"/>
    </row>
    <row r="49" spans="1:10" ht="16.5">
      <c r="A49" s="253"/>
      <c r="B49" s="235"/>
      <c r="C49" s="273"/>
      <c r="D49" s="273"/>
      <c r="E49" s="274"/>
      <c r="F49" s="243"/>
      <c r="G49" s="232"/>
      <c r="H49" s="194"/>
      <c r="I49" s="194"/>
      <c r="J49" s="194"/>
    </row>
    <row r="50" spans="1:10" ht="16.5">
      <c r="A50" s="4"/>
      <c r="B50" s="271"/>
      <c r="C50" s="241"/>
      <c r="D50" s="272"/>
      <c r="E50" s="209"/>
      <c r="F50" s="216"/>
      <c r="G50" s="203"/>
      <c r="H50" s="193"/>
      <c r="I50" s="194"/>
      <c r="J50" s="194"/>
    </row>
    <row r="51" spans="1:10" ht="16.5">
      <c r="A51" s="253"/>
      <c r="B51" s="271"/>
      <c r="C51" s="241"/>
      <c r="D51" s="272"/>
      <c r="E51" s="209"/>
      <c r="F51" s="216"/>
      <c r="G51" s="203"/>
      <c r="H51" s="193"/>
      <c r="I51" s="194"/>
      <c r="J51" s="194"/>
    </row>
    <row r="52" spans="1:10" ht="16.5">
      <c r="A52" s="195"/>
      <c r="B52" s="271"/>
      <c r="C52" s="241"/>
      <c r="D52" s="272"/>
      <c r="E52" s="209"/>
      <c r="F52" s="216"/>
      <c r="G52" s="203"/>
      <c r="H52" s="193"/>
      <c r="I52" s="194"/>
      <c r="J52" s="194"/>
    </row>
    <row r="53" spans="1:10" ht="16.5">
      <c r="A53" s="195"/>
      <c r="B53" s="271"/>
      <c r="C53" s="241"/>
      <c r="D53" s="272"/>
      <c r="E53" s="209"/>
      <c r="F53" s="216"/>
      <c r="G53" s="203"/>
      <c r="H53" s="193"/>
      <c r="I53" s="194"/>
      <c r="J53" s="194"/>
    </row>
    <row r="54" spans="1:10" ht="16.5">
      <c r="A54" s="255"/>
      <c r="B54" s="271"/>
      <c r="C54" s="241"/>
      <c r="D54" s="272"/>
      <c r="E54" s="209"/>
      <c r="F54" s="216"/>
      <c r="G54" s="203"/>
      <c r="H54" s="193"/>
      <c r="I54" s="194"/>
      <c r="J54" s="194"/>
    </row>
    <row r="55" spans="1:10" ht="16.5">
      <c r="A55" s="195"/>
      <c r="B55" s="271"/>
      <c r="C55" s="241"/>
      <c r="D55" s="272"/>
      <c r="E55" s="209"/>
      <c r="F55" s="216"/>
      <c r="G55" s="203"/>
      <c r="H55" s="193"/>
      <c r="I55" s="194"/>
      <c r="J55" s="194"/>
    </row>
    <row r="56" spans="1:10" ht="16.5">
      <c r="A56" s="195"/>
      <c r="B56" s="271"/>
      <c r="C56" s="241"/>
      <c r="D56" s="272"/>
      <c r="E56" s="209"/>
      <c r="F56" s="216"/>
      <c r="G56" s="203"/>
      <c r="H56" s="193"/>
      <c r="I56" s="194"/>
      <c r="J56" s="194"/>
    </row>
    <row r="57" spans="1:10" ht="16.5">
      <c r="A57" s="195"/>
      <c r="B57" s="271"/>
      <c r="C57" s="241"/>
      <c r="D57" s="272"/>
      <c r="E57" s="209"/>
      <c r="F57" s="216"/>
      <c r="G57" s="203"/>
      <c r="H57" s="193"/>
      <c r="I57" s="194"/>
      <c r="J57" s="194"/>
    </row>
    <row r="58" spans="1:10" ht="16.5">
      <c r="A58" s="195"/>
      <c r="B58" s="271"/>
      <c r="C58" s="241"/>
      <c r="D58" s="272"/>
      <c r="E58" s="209"/>
      <c r="F58" s="216"/>
      <c r="G58" s="203"/>
      <c r="H58" s="193"/>
      <c r="I58" s="194"/>
      <c r="J58" s="194"/>
    </row>
    <row r="59" spans="1:10" ht="16.5">
      <c r="A59" s="195"/>
      <c r="B59" s="271"/>
      <c r="C59" s="241"/>
      <c r="D59" s="272"/>
      <c r="E59" s="209"/>
      <c r="F59" s="216"/>
      <c r="G59" s="203"/>
      <c r="H59" s="193"/>
      <c r="I59" s="194"/>
      <c r="J59" s="194"/>
    </row>
    <row r="60" spans="1:10" ht="16.5">
      <c r="A60" s="195"/>
      <c r="B60" s="235"/>
      <c r="C60" s="189"/>
      <c r="D60" s="189"/>
      <c r="E60" s="225"/>
      <c r="F60" s="234"/>
      <c r="G60" s="189"/>
      <c r="H60" s="193"/>
      <c r="I60" s="194"/>
      <c r="J60" s="194"/>
    </row>
    <row r="61" spans="1:10" ht="16.5">
      <c r="A61" s="189"/>
      <c r="B61" s="235"/>
      <c r="C61" s="189"/>
      <c r="D61" s="189"/>
      <c r="E61" s="193"/>
      <c r="F61" s="234"/>
      <c r="G61" s="189"/>
      <c r="H61" s="193"/>
      <c r="I61" s="194"/>
      <c r="J61" s="194"/>
    </row>
    <row r="62" spans="1:10" ht="16.5">
      <c r="A62" s="189"/>
      <c r="B62" s="235"/>
      <c r="C62" s="189"/>
      <c r="D62" s="189"/>
      <c r="E62" s="193"/>
      <c r="F62" s="234"/>
      <c r="G62" s="189"/>
      <c r="H62" s="193"/>
      <c r="I62" s="194"/>
      <c r="J62" s="194"/>
    </row>
    <row r="63" spans="1:10" ht="16.5">
      <c r="A63" s="189"/>
      <c r="B63" s="235"/>
      <c r="C63" s="189"/>
      <c r="D63" s="189"/>
      <c r="E63" s="193"/>
      <c r="F63" s="234"/>
      <c r="G63" s="189"/>
      <c r="H63" s="193"/>
      <c r="I63" s="194"/>
      <c r="J63" s="194"/>
    </row>
    <row r="64" spans="1:10" ht="16.5">
      <c r="A64" s="190"/>
      <c r="B64" s="235"/>
      <c r="C64" s="191"/>
      <c r="D64" s="192"/>
      <c r="E64" s="193"/>
      <c r="F64" s="234"/>
      <c r="G64" s="189"/>
      <c r="H64" s="193"/>
      <c r="I64" s="194"/>
      <c r="J64" s="194"/>
    </row>
    <row r="65" spans="1:10" ht="16.5">
      <c r="A65" s="190"/>
      <c r="B65" s="235"/>
      <c r="C65" s="191"/>
      <c r="D65" s="196"/>
      <c r="E65" s="193"/>
      <c r="F65" s="234"/>
      <c r="G65" s="189"/>
      <c r="H65" s="193"/>
      <c r="I65" s="194"/>
      <c r="J65" s="194"/>
    </row>
    <row r="66" spans="1:10" ht="16.5">
      <c r="A66" s="190"/>
      <c r="B66" s="235"/>
      <c r="C66" s="190"/>
      <c r="D66" s="190"/>
      <c r="E66" s="193"/>
      <c r="F66" s="234"/>
      <c r="G66" s="189"/>
      <c r="H66" s="193"/>
      <c r="I66" s="194"/>
      <c r="J66" s="194"/>
    </row>
    <row r="67" spans="1:10" ht="15">
      <c r="A67" s="236"/>
      <c r="B67" s="237"/>
      <c r="C67" s="236"/>
      <c r="D67" s="236"/>
      <c r="E67" s="238"/>
      <c r="F67" s="234"/>
      <c r="G67" s="189"/>
      <c r="H67" s="193"/>
      <c r="I67" s="194"/>
      <c r="J67" s="194"/>
    </row>
    <row r="68" spans="1:10" ht="16.5">
      <c r="A68" s="200"/>
      <c r="B68" s="235"/>
      <c r="C68" s="4"/>
      <c r="D68" s="200"/>
      <c r="E68" s="189"/>
      <c r="F68" s="239"/>
      <c r="G68" s="189"/>
      <c r="H68" s="193"/>
      <c r="I68" s="194"/>
      <c r="J68" s="194"/>
    </row>
    <row r="69" spans="1:10" ht="15.75">
      <c r="A69" s="4"/>
      <c r="B69" s="240"/>
      <c r="C69" s="241"/>
      <c r="D69" s="242"/>
      <c r="E69" s="225"/>
      <c r="F69" s="243"/>
      <c r="G69" s="226"/>
      <c r="H69" s="194"/>
      <c r="I69" s="194"/>
      <c r="J69" s="194"/>
    </row>
    <row r="70" spans="1:10" ht="16.5">
      <c r="A70" s="204"/>
      <c r="B70" s="240"/>
      <c r="C70" s="241"/>
      <c r="D70" s="242"/>
      <c r="E70" s="193"/>
      <c r="F70" s="243"/>
      <c r="G70" s="194"/>
      <c r="H70" s="194"/>
      <c r="I70" s="194"/>
      <c r="J70" s="194"/>
    </row>
    <row r="71" spans="1:10" ht="15.75">
      <c r="A71" s="207"/>
      <c r="B71" s="240"/>
      <c r="C71" s="241"/>
      <c r="D71" s="242"/>
      <c r="E71" s="193"/>
      <c r="F71" s="243"/>
      <c r="G71" s="194"/>
      <c r="H71" s="194"/>
      <c r="I71" s="194"/>
      <c r="J71" s="194"/>
    </row>
    <row r="72" spans="1:10" ht="15.75">
      <c r="A72" s="207"/>
      <c r="B72" s="240"/>
      <c r="C72" s="241"/>
      <c r="D72" s="242"/>
      <c r="E72" s="193"/>
      <c r="F72" s="243"/>
      <c r="G72" s="194"/>
      <c r="H72" s="194"/>
      <c r="I72" s="194"/>
      <c r="J72" s="194"/>
    </row>
    <row r="73" spans="1:10" ht="16.5">
      <c r="A73" s="204"/>
      <c r="B73" s="240"/>
      <c r="C73" s="241"/>
      <c r="D73" s="242"/>
      <c r="E73" s="193"/>
      <c r="F73" s="243"/>
      <c r="G73" s="194"/>
      <c r="H73" s="194"/>
      <c r="I73" s="194"/>
      <c r="J73" s="194"/>
    </row>
    <row r="74" spans="1:10" ht="16.5">
      <c r="A74" s="244"/>
      <c r="B74" s="240"/>
      <c r="C74" s="241"/>
      <c r="D74" s="242"/>
      <c r="E74" s="193"/>
      <c r="F74" s="243"/>
      <c r="G74" s="194"/>
      <c r="H74" s="194"/>
      <c r="I74" s="194"/>
      <c r="J74" s="194"/>
    </row>
    <row r="75" spans="1:10" ht="16.5">
      <c r="A75" s="244"/>
      <c r="B75" s="240"/>
      <c r="C75" s="241"/>
      <c r="D75" s="242"/>
      <c r="E75" s="193"/>
      <c r="F75" s="243"/>
      <c r="G75" s="194"/>
      <c r="H75" s="194"/>
      <c r="I75" s="194"/>
      <c r="J75" s="194"/>
    </row>
    <row r="76" spans="1:10" ht="15.75">
      <c r="A76" s="4"/>
      <c r="B76" s="240"/>
      <c r="C76" s="241"/>
      <c r="D76" s="242"/>
      <c r="E76" s="193"/>
      <c r="F76" s="243"/>
      <c r="G76" s="194"/>
      <c r="H76" s="194"/>
      <c r="I76" s="194"/>
      <c r="J76" s="194"/>
    </row>
    <row r="77" spans="1:10" ht="15.75">
      <c r="A77" s="207"/>
      <c r="B77" s="240"/>
      <c r="C77" s="241"/>
      <c r="D77" s="242"/>
      <c r="E77" s="193"/>
      <c r="F77" s="243"/>
      <c r="G77" s="194"/>
      <c r="H77" s="194"/>
      <c r="I77" s="194"/>
      <c r="J77" s="194"/>
    </row>
    <row r="78" spans="1:10" ht="15.75">
      <c r="A78" s="207"/>
      <c r="B78" s="240"/>
      <c r="C78" s="241"/>
      <c r="D78" s="242"/>
      <c r="E78" s="193"/>
      <c r="F78" s="243"/>
      <c r="G78" s="194"/>
      <c r="H78" s="194"/>
      <c r="I78" s="194"/>
      <c r="J78" s="194"/>
    </row>
    <row r="79" spans="1:10" ht="15.75">
      <c r="A79" s="207"/>
      <c r="B79" s="245"/>
      <c r="C79" s="241"/>
      <c r="D79" s="246"/>
      <c r="E79" s="193"/>
      <c r="F79" s="243"/>
      <c r="G79" s="194"/>
      <c r="H79" s="194"/>
      <c r="I79" s="194"/>
      <c r="J79" s="194"/>
    </row>
    <row r="80" spans="1:10" ht="15.75">
      <c r="A80" s="4"/>
      <c r="B80" s="240"/>
      <c r="C80" s="241"/>
      <c r="D80" s="242"/>
      <c r="E80" s="193"/>
      <c r="F80" s="243"/>
      <c r="G80" s="194"/>
      <c r="H80" s="194"/>
      <c r="I80" s="194"/>
      <c r="J80" s="194"/>
    </row>
    <row r="81" spans="1:10" ht="16.5">
      <c r="A81" s="204"/>
      <c r="B81" s="240"/>
      <c r="C81" s="241"/>
      <c r="D81" s="242"/>
      <c r="E81" s="193"/>
      <c r="F81" s="243"/>
      <c r="G81" s="194"/>
      <c r="H81" s="194"/>
      <c r="I81" s="194"/>
      <c r="J81" s="194"/>
    </row>
    <row r="82" spans="1:10" ht="16.5">
      <c r="A82" s="204"/>
      <c r="B82" s="240"/>
      <c r="C82" s="241"/>
      <c r="D82" s="242"/>
      <c r="E82" s="193"/>
      <c r="F82" s="243"/>
      <c r="G82" s="194"/>
      <c r="H82" s="194"/>
      <c r="I82" s="194"/>
      <c r="J82" s="194"/>
    </row>
    <row r="83" spans="1:10" ht="16.5">
      <c r="A83" s="204"/>
      <c r="B83" s="240"/>
      <c r="C83" s="241"/>
      <c r="D83" s="242"/>
      <c r="E83" s="193"/>
      <c r="F83" s="243"/>
      <c r="G83" s="194"/>
      <c r="H83" s="194"/>
      <c r="I83" s="194"/>
      <c r="J83" s="194"/>
    </row>
    <row r="84" spans="1:10" ht="16.5">
      <c r="A84" s="247"/>
      <c r="B84" s="240"/>
      <c r="C84" s="241"/>
      <c r="D84" s="242"/>
      <c r="E84" s="193"/>
      <c r="F84" s="243"/>
      <c r="G84" s="194"/>
      <c r="H84" s="194"/>
      <c r="I84" s="194"/>
      <c r="J84" s="194"/>
    </row>
    <row r="85" spans="1:10" ht="16.5">
      <c r="A85" s="204"/>
      <c r="B85" s="240"/>
      <c r="C85" s="241"/>
      <c r="D85" s="242"/>
      <c r="E85" s="193"/>
      <c r="F85" s="243"/>
      <c r="G85" s="194"/>
      <c r="H85" s="194"/>
      <c r="I85" s="194"/>
      <c r="J85" s="194"/>
    </row>
    <row r="86" spans="1:10" ht="16.5">
      <c r="A86" s="204"/>
      <c r="B86" s="240"/>
      <c r="C86" s="241"/>
      <c r="D86" s="242"/>
      <c r="E86" s="193"/>
      <c r="F86" s="243"/>
      <c r="G86" s="194"/>
      <c r="H86" s="194"/>
      <c r="I86" s="194"/>
      <c r="J86" s="194"/>
    </row>
    <row r="87" spans="1:10" ht="16.5">
      <c r="A87" s="204"/>
      <c r="B87" s="240"/>
      <c r="C87" s="241"/>
      <c r="D87" s="242"/>
      <c r="E87" s="193"/>
      <c r="F87" s="243"/>
      <c r="G87" s="194"/>
      <c r="H87" s="194"/>
      <c r="I87" s="194"/>
      <c r="J87" s="194"/>
    </row>
    <row r="88" spans="1:10" ht="16.5">
      <c r="A88" s="204"/>
      <c r="B88" s="240"/>
      <c r="C88" s="241"/>
      <c r="D88" s="242"/>
      <c r="E88" s="193"/>
      <c r="F88" s="243"/>
      <c r="G88" s="194"/>
      <c r="H88" s="194"/>
      <c r="I88" s="194"/>
      <c r="J88" s="194"/>
    </row>
    <row r="89" spans="1:10" ht="16.5">
      <c r="A89" s="204"/>
      <c r="B89" s="240"/>
      <c r="C89" s="241"/>
      <c r="D89" s="242"/>
      <c r="E89" s="193"/>
      <c r="F89" s="243"/>
      <c r="G89" s="194"/>
      <c r="H89" s="194"/>
      <c r="I89" s="194"/>
      <c r="J89" s="194"/>
    </row>
    <row r="90" spans="1:10" ht="16.5">
      <c r="A90" s="204"/>
      <c r="B90" s="245"/>
      <c r="C90" s="248"/>
      <c r="D90" s="249"/>
      <c r="E90" s="193"/>
      <c r="F90" s="243"/>
      <c r="G90" s="194"/>
      <c r="H90" s="194"/>
      <c r="I90" s="194"/>
      <c r="J90" s="194"/>
    </row>
    <row r="91" spans="1:10" ht="15.75">
      <c r="A91" s="4"/>
      <c r="B91" s="245"/>
      <c r="C91" s="241"/>
      <c r="D91" s="246"/>
      <c r="E91" s="193"/>
      <c r="F91" s="243"/>
      <c r="G91" s="194"/>
      <c r="H91" s="194"/>
      <c r="I91" s="194"/>
      <c r="J91" s="194"/>
    </row>
    <row r="92" spans="1:10" ht="15.75">
      <c r="A92" s="4"/>
      <c r="B92" s="250"/>
      <c r="C92" s="241"/>
      <c r="D92" s="251"/>
      <c r="E92" s="193"/>
      <c r="F92" s="243"/>
      <c r="G92" s="194"/>
      <c r="H92" s="194"/>
      <c r="I92" s="194"/>
      <c r="J92" s="194"/>
    </row>
    <row r="93" spans="1:10" ht="15.75">
      <c r="A93" s="252"/>
      <c r="B93" s="250"/>
      <c r="C93" s="241"/>
      <c r="D93" s="251"/>
      <c r="E93" s="193"/>
      <c r="F93" s="243"/>
      <c r="G93" s="194"/>
      <c r="H93" s="194"/>
      <c r="I93" s="194"/>
      <c r="J93" s="194"/>
    </row>
    <row r="94" spans="1:10" ht="15.75">
      <c r="A94" s="253"/>
      <c r="B94" s="250"/>
      <c r="C94" s="241"/>
      <c r="D94" s="251"/>
      <c r="E94" s="193"/>
      <c r="F94" s="243"/>
      <c r="G94" s="194"/>
      <c r="H94" s="194"/>
      <c r="I94" s="194"/>
      <c r="J94" s="194"/>
    </row>
    <row r="95" spans="1:10" ht="15.75">
      <c r="A95" s="253"/>
      <c r="B95" s="250"/>
      <c r="C95" s="241"/>
      <c r="D95" s="251"/>
      <c r="E95" s="193"/>
      <c r="F95" s="243"/>
      <c r="G95" s="194"/>
      <c r="H95" s="194"/>
      <c r="I95" s="194"/>
      <c r="J95" s="194"/>
    </row>
    <row r="96" spans="1:10" ht="16.5">
      <c r="A96" s="204"/>
      <c r="B96" s="250"/>
      <c r="C96" s="241"/>
      <c r="D96" s="251"/>
      <c r="E96" s="193"/>
      <c r="F96" s="243"/>
      <c r="G96" s="194"/>
      <c r="H96" s="194"/>
      <c r="I96" s="194"/>
      <c r="J96" s="194"/>
    </row>
    <row r="97" spans="1:10" ht="15.75">
      <c r="A97" s="253"/>
      <c r="B97" s="250"/>
      <c r="C97" s="241"/>
      <c r="D97" s="251"/>
      <c r="E97" s="193"/>
      <c r="F97" s="243"/>
      <c r="G97" s="194"/>
      <c r="H97" s="194"/>
      <c r="I97" s="194"/>
      <c r="J97" s="194"/>
    </row>
    <row r="98" spans="1:10" ht="15.75">
      <c r="A98" s="253"/>
      <c r="B98" s="250"/>
      <c r="C98" s="241"/>
      <c r="D98" s="251"/>
      <c r="E98" s="193"/>
      <c r="F98" s="243"/>
      <c r="G98" s="194"/>
      <c r="H98" s="194"/>
      <c r="I98" s="194"/>
      <c r="J98" s="194"/>
    </row>
    <row r="99" spans="1:10" ht="15.75">
      <c r="A99" s="253"/>
      <c r="B99" s="250"/>
      <c r="C99" s="241"/>
      <c r="D99" s="251"/>
      <c r="E99" s="193"/>
      <c r="F99" s="243"/>
      <c r="G99" s="194"/>
      <c r="H99" s="194"/>
      <c r="I99" s="194"/>
      <c r="J99" s="194"/>
    </row>
    <row r="100" spans="1:10" ht="15.75">
      <c r="A100" s="253"/>
      <c r="B100" s="250"/>
      <c r="C100" s="241"/>
      <c r="D100" s="251"/>
      <c r="E100" s="193"/>
      <c r="F100" s="243"/>
      <c r="G100" s="194"/>
      <c r="H100" s="194"/>
      <c r="I100" s="194"/>
      <c r="J100" s="194"/>
    </row>
    <row r="101" spans="1:10" ht="15.75">
      <c r="A101" s="253"/>
      <c r="B101" s="250"/>
      <c r="C101" s="241"/>
      <c r="D101" s="251"/>
      <c r="E101" s="193"/>
      <c r="F101" s="243"/>
      <c r="G101" s="194"/>
      <c r="H101" s="194"/>
      <c r="I101" s="194"/>
      <c r="J101" s="194"/>
    </row>
    <row r="102" spans="1:10" ht="15.75">
      <c r="A102" s="253"/>
      <c r="B102" s="245"/>
      <c r="C102" s="254"/>
      <c r="D102" s="242"/>
      <c r="E102" s="193"/>
      <c r="F102" s="243"/>
      <c r="G102" s="194"/>
      <c r="H102" s="194"/>
      <c r="I102" s="194"/>
      <c r="J102" s="194"/>
    </row>
    <row r="103" spans="1:10" ht="15.75">
      <c r="A103" s="4"/>
      <c r="B103" s="250"/>
      <c r="C103" s="241"/>
      <c r="D103" s="251"/>
      <c r="E103" s="193"/>
      <c r="F103" s="243"/>
      <c r="G103" s="194"/>
      <c r="H103" s="194"/>
      <c r="I103" s="194"/>
      <c r="J103" s="194"/>
    </row>
    <row r="104" spans="1:10" ht="15.75">
      <c r="A104" s="253"/>
      <c r="B104" s="250"/>
      <c r="C104" s="241"/>
      <c r="D104" s="251"/>
      <c r="E104" s="193"/>
      <c r="F104" s="243"/>
      <c r="G104" s="194"/>
      <c r="H104" s="194"/>
      <c r="I104" s="194"/>
      <c r="J104" s="194"/>
    </row>
    <row r="105" spans="1:10" ht="15.75">
      <c r="A105" s="195"/>
      <c r="B105" s="250"/>
      <c r="C105" s="241"/>
      <c r="D105" s="251"/>
      <c r="E105" s="193"/>
      <c r="F105" s="243"/>
      <c r="G105" s="194"/>
      <c r="H105" s="194"/>
      <c r="I105" s="194"/>
      <c r="J105" s="194"/>
    </row>
    <row r="106" spans="1:10" ht="15.75">
      <c r="A106" s="195"/>
      <c r="B106" s="250"/>
      <c r="C106" s="241"/>
      <c r="D106" s="251"/>
      <c r="E106" s="193"/>
      <c r="F106" s="243"/>
      <c r="G106" s="194"/>
      <c r="H106" s="194"/>
      <c r="I106" s="194"/>
      <c r="J106" s="194"/>
    </row>
    <row r="107" spans="1:10" ht="16.5">
      <c r="A107" s="255"/>
      <c r="B107" s="250"/>
      <c r="C107" s="241"/>
      <c r="D107" s="251"/>
      <c r="E107" s="193"/>
      <c r="F107" s="243"/>
      <c r="G107" s="194"/>
      <c r="H107" s="194"/>
      <c r="I107" s="194"/>
      <c r="J107" s="194"/>
    </row>
    <row r="108" spans="1:10" ht="15.75">
      <c r="A108" s="195"/>
      <c r="B108" s="250"/>
      <c r="C108" s="241"/>
      <c r="D108" s="251"/>
      <c r="E108" s="193"/>
      <c r="F108" s="243"/>
      <c r="G108" s="194"/>
      <c r="H108" s="194"/>
      <c r="I108" s="194"/>
      <c r="J108" s="194"/>
    </row>
    <row r="109" spans="1:10" ht="15.75">
      <c r="A109" s="195"/>
      <c r="B109" s="250"/>
      <c r="C109" s="241"/>
      <c r="D109" s="251"/>
      <c r="E109" s="193"/>
      <c r="F109" s="243"/>
      <c r="G109" s="194"/>
      <c r="H109" s="194"/>
      <c r="I109" s="194"/>
      <c r="J109" s="194"/>
    </row>
    <row r="110" spans="1:10" ht="15.75">
      <c r="A110" s="195"/>
      <c r="B110" s="250"/>
      <c r="C110" s="241"/>
      <c r="D110" s="251"/>
      <c r="E110" s="193"/>
      <c r="F110" s="243"/>
      <c r="G110" s="194"/>
      <c r="H110" s="194"/>
      <c r="I110" s="194"/>
      <c r="J110" s="194"/>
    </row>
    <row r="111" spans="1:10" ht="15.75">
      <c r="A111" s="195"/>
      <c r="B111" s="250"/>
      <c r="C111" s="241"/>
      <c r="D111" s="251"/>
      <c r="E111" s="193"/>
      <c r="F111" s="243"/>
      <c r="G111" s="194"/>
      <c r="H111" s="194"/>
      <c r="I111" s="194"/>
      <c r="J111" s="194"/>
    </row>
    <row r="112" spans="1:10" ht="15.75">
      <c r="A112" s="195"/>
      <c r="B112" s="250"/>
      <c r="C112" s="241"/>
      <c r="D112" s="251"/>
      <c r="E112" s="193"/>
      <c r="F112" s="243"/>
      <c r="G112" s="194"/>
      <c r="H112" s="194"/>
      <c r="I112" s="194"/>
      <c r="J112" s="194"/>
    </row>
    <row r="113" spans="1:10" ht="15.75">
      <c r="A113" s="4"/>
      <c r="B113" s="248"/>
      <c r="C113" s="248"/>
      <c r="D113" s="256"/>
      <c r="E113" s="193"/>
      <c r="F113" s="243"/>
      <c r="G113" s="194"/>
      <c r="H113" s="194"/>
      <c r="I113" s="194"/>
      <c r="J113" s="194"/>
    </row>
    <row r="114" spans="1:10" ht="15.75">
      <c r="A114" s="4"/>
      <c r="B114" s="250"/>
      <c r="C114" s="257"/>
      <c r="D114" s="258"/>
      <c r="E114" s="193"/>
      <c r="F114" s="243"/>
      <c r="G114" s="194"/>
      <c r="H114" s="194"/>
      <c r="I114" s="194"/>
      <c r="J114" s="194"/>
    </row>
    <row r="115" spans="1:10" ht="15.75">
      <c r="A115" s="4"/>
      <c r="B115" s="250"/>
      <c r="C115" s="257"/>
      <c r="D115" s="258"/>
      <c r="E115" s="193"/>
      <c r="F115" s="243"/>
      <c r="G115" s="194"/>
      <c r="H115" s="194"/>
      <c r="I115" s="194"/>
      <c r="J115" s="194"/>
    </row>
    <row r="116" spans="1:10" ht="15.75">
      <c r="A116" s="4"/>
      <c r="B116" s="250"/>
      <c r="C116" s="257"/>
      <c r="D116" s="258"/>
      <c r="E116" s="193"/>
      <c r="F116" s="243"/>
      <c r="G116" s="194"/>
      <c r="H116" s="194"/>
      <c r="I116" s="194"/>
      <c r="J116" s="194"/>
    </row>
    <row r="117" spans="1:10" ht="15.75">
      <c r="A117" s="4"/>
      <c r="B117" s="250"/>
      <c r="C117" s="257"/>
      <c r="D117" s="258"/>
      <c r="E117" s="193"/>
      <c r="F117" s="243"/>
      <c r="G117" s="194"/>
      <c r="H117" s="194"/>
      <c r="I117" s="194"/>
      <c r="J117" s="194"/>
    </row>
    <row r="118" spans="1:10" ht="16.5">
      <c r="A118" s="191"/>
      <c r="B118" s="250"/>
      <c r="C118" s="257"/>
      <c r="D118" s="258"/>
      <c r="E118" s="193"/>
      <c r="F118" s="243"/>
      <c r="G118" s="194"/>
      <c r="H118" s="194"/>
      <c r="I118" s="194"/>
      <c r="J118" s="194"/>
    </row>
    <row r="119" spans="1:10" ht="15.75">
      <c r="A119" s="4"/>
      <c r="B119" s="250"/>
      <c r="C119" s="257"/>
      <c r="D119" s="258"/>
      <c r="E119" s="193"/>
      <c r="F119" s="243"/>
      <c r="G119" s="194"/>
      <c r="H119" s="194"/>
      <c r="I119" s="194"/>
      <c r="J119" s="194"/>
    </row>
    <row r="120" spans="1:10" ht="15.75">
      <c r="A120" s="4"/>
      <c r="B120" s="250"/>
      <c r="C120" s="257"/>
      <c r="D120" s="258"/>
      <c r="E120" s="193"/>
      <c r="F120" s="243"/>
      <c r="G120" s="194"/>
      <c r="H120" s="194"/>
      <c r="I120" s="194"/>
      <c r="J120" s="194"/>
    </row>
    <row r="121" spans="1:10" ht="15.75">
      <c r="A121" s="4"/>
      <c r="B121" s="250"/>
      <c r="C121" s="257"/>
      <c r="D121" s="258"/>
      <c r="E121" s="193"/>
      <c r="F121" s="243"/>
      <c r="G121" s="194"/>
      <c r="H121" s="194"/>
      <c r="I121" s="194"/>
      <c r="J121" s="194"/>
    </row>
    <row r="122" spans="1:10" ht="15.75">
      <c r="A122" s="4"/>
      <c r="B122" s="250"/>
      <c r="C122" s="257"/>
      <c r="D122" s="258"/>
      <c r="E122" s="193"/>
      <c r="F122" s="243"/>
      <c r="G122" s="194"/>
      <c r="H122" s="194"/>
      <c r="I122" s="194"/>
      <c r="J122" s="194"/>
    </row>
    <row r="123" spans="1:10" ht="15.75">
      <c r="A123" s="4"/>
      <c r="B123" s="250"/>
      <c r="C123" s="257"/>
      <c r="D123" s="258"/>
      <c r="E123" s="193"/>
      <c r="F123" s="243"/>
      <c r="G123" s="194"/>
      <c r="H123" s="194"/>
      <c r="I123" s="194"/>
      <c r="J123" s="194"/>
    </row>
    <row r="124" spans="1:10" ht="12.75">
      <c r="A124" s="4"/>
      <c r="B124" s="4"/>
      <c r="C124" s="4"/>
      <c r="D124" s="4"/>
      <c r="E124" s="193"/>
      <c r="F124" s="243"/>
      <c r="G124" s="194"/>
      <c r="H124" s="194"/>
      <c r="I124" s="194"/>
      <c r="J124" s="194"/>
    </row>
    <row r="125" spans="1:10" ht="12.75">
      <c r="A125" s="4"/>
      <c r="B125" s="4"/>
      <c r="C125" s="4"/>
      <c r="D125" s="4"/>
      <c r="E125" s="193"/>
      <c r="F125" s="243"/>
      <c r="G125" s="194"/>
      <c r="H125" s="194"/>
      <c r="I125" s="194"/>
      <c r="J125" s="194"/>
    </row>
    <row r="126" spans="1:10" ht="12.75">
      <c r="A126" s="4"/>
      <c r="B126" s="4"/>
      <c r="C126" s="4"/>
      <c r="D126" s="4"/>
      <c r="E126" s="193"/>
      <c r="F126" s="243"/>
      <c r="G126" s="194"/>
      <c r="H126" s="194"/>
      <c r="I126" s="194"/>
      <c r="J126" s="194"/>
    </row>
    <row r="127" spans="1:10" ht="12.75">
      <c r="A127" s="4"/>
      <c r="B127" s="4"/>
      <c r="C127" s="4"/>
      <c r="D127" s="4"/>
      <c r="E127" s="193"/>
      <c r="F127" s="243"/>
      <c r="G127" s="194"/>
      <c r="H127" s="194"/>
      <c r="I127" s="194"/>
      <c r="J127" s="194"/>
    </row>
    <row r="128" spans="1:10" ht="12.75">
      <c r="A128" s="4"/>
      <c r="B128" s="4"/>
      <c r="C128" s="4"/>
      <c r="D128" s="4"/>
      <c r="E128" s="193"/>
      <c r="F128" s="243"/>
      <c r="G128" s="194"/>
      <c r="H128" s="194"/>
      <c r="I128" s="194"/>
      <c r="J128" s="194"/>
    </row>
    <row r="129" spans="1:10" ht="12.75">
      <c r="A129" s="4"/>
      <c r="B129" s="4"/>
      <c r="C129" s="4"/>
      <c r="D129" s="4"/>
      <c r="E129" s="193"/>
      <c r="F129" s="243"/>
      <c r="G129" s="194"/>
      <c r="H129" s="194"/>
      <c r="I129" s="194"/>
      <c r="J129" s="194"/>
    </row>
    <row r="130" spans="1:10" ht="12.75">
      <c r="A130" s="4"/>
      <c r="B130" s="4"/>
      <c r="C130" s="4"/>
      <c r="D130" s="4"/>
      <c r="E130" s="193"/>
      <c r="F130" s="243"/>
      <c r="G130" s="194"/>
      <c r="H130" s="194"/>
      <c r="I130" s="194"/>
      <c r="J130" s="194"/>
    </row>
    <row r="131" spans="1:10" ht="15">
      <c r="A131" s="190"/>
      <c r="B131" s="4"/>
      <c r="C131" s="191"/>
      <c r="D131" s="192"/>
      <c r="E131" s="193"/>
      <c r="F131" s="243"/>
      <c r="G131" s="194"/>
      <c r="H131" s="194"/>
      <c r="I131" s="194"/>
      <c r="J131" s="194"/>
    </row>
    <row r="132" spans="1:10" ht="15">
      <c r="A132" s="190"/>
      <c r="B132" s="4"/>
      <c r="C132" s="191"/>
      <c r="D132" s="196"/>
      <c r="E132" s="238"/>
      <c r="F132" s="243"/>
      <c r="G132" s="194"/>
      <c r="H132" s="194"/>
      <c r="I132" s="194"/>
      <c r="J132" s="194"/>
    </row>
    <row r="133" spans="1:10" ht="13.5">
      <c r="A133" s="190"/>
      <c r="B133" s="4"/>
      <c r="C133" s="190"/>
      <c r="D133" s="190"/>
      <c r="E133" s="189"/>
      <c r="F133" s="228"/>
      <c r="G133" s="194"/>
      <c r="H133" s="194"/>
      <c r="I133" s="194"/>
      <c r="J133" s="194"/>
    </row>
    <row r="134" spans="1:10" ht="15">
      <c r="A134" s="236"/>
      <c r="B134" s="259"/>
      <c r="C134" s="236"/>
      <c r="D134" s="236"/>
      <c r="E134" s="189"/>
      <c r="F134" s="228"/>
      <c r="G134" s="194"/>
      <c r="H134" s="194"/>
      <c r="I134" s="194"/>
      <c r="J134" s="194"/>
    </row>
    <row r="135" spans="1:10" ht="13.5">
      <c r="A135" s="200"/>
      <c r="B135" s="4"/>
      <c r="C135" s="4"/>
      <c r="D135" s="200"/>
      <c r="E135" s="225"/>
      <c r="F135" s="243"/>
      <c r="G135" s="194"/>
      <c r="H135" s="194"/>
      <c r="I135" s="194"/>
      <c r="J135" s="194"/>
    </row>
    <row r="136" spans="1:10" ht="16.5">
      <c r="A136" s="207"/>
      <c r="B136" s="4"/>
      <c r="C136" s="202"/>
      <c r="D136" s="203"/>
      <c r="E136" s="193"/>
      <c r="F136" s="243"/>
      <c r="G136" s="194"/>
      <c r="H136" s="194"/>
      <c r="I136" s="194"/>
      <c r="J136" s="194"/>
    </row>
    <row r="137" spans="1:10" ht="15.75">
      <c r="A137" s="207"/>
      <c r="B137" s="250"/>
      <c r="C137" s="257"/>
      <c r="D137" s="258"/>
      <c r="E137" s="193"/>
      <c r="F137" s="243"/>
      <c r="G137" s="194"/>
      <c r="H137" s="194"/>
      <c r="I137" s="194"/>
      <c r="J137" s="194"/>
    </row>
    <row r="138" spans="1:10" ht="15.75">
      <c r="A138" s="207"/>
      <c r="B138" s="250"/>
      <c r="C138" s="257"/>
      <c r="D138" s="258"/>
      <c r="E138" s="193"/>
      <c r="F138" s="243"/>
      <c r="G138" s="194"/>
      <c r="H138" s="194"/>
      <c r="I138" s="194"/>
      <c r="J138" s="194"/>
    </row>
    <row r="139" spans="1:10" ht="15.75">
      <c r="A139" s="4"/>
      <c r="B139" s="250"/>
      <c r="C139" s="257"/>
      <c r="D139" s="258"/>
      <c r="E139" s="193"/>
      <c r="F139" s="243"/>
      <c r="G139" s="194"/>
      <c r="H139" s="194"/>
      <c r="I139" s="194"/>
      <c r="J139" s="194"/>
    </row>
    <row r="140" spans="1:10" ht="15.75">
      <c r="A140" s="207"/>
      <c r="B140" s="250"/>
      <c r="C140" s="257"/>
      <c r="D140" s="258"/>
      <c r="E140" s="193"/>
      <c r="F140" s="243"/>
      <c r="G140" s="194"/>
      <c r="H140" s="194"/>
      <c r="I140" s="194"/>
      <c r="J140" s="194"/>
    </row>
    <row r="141" spans="1:10" ht="16.5">
      <c r="A141" s="204"/>
      <c r="B141" s="250"/>
      <c r="C141" s="257"/>
      <c r="D141" s="258"/>
      <c r="E141" s="193"/>
      <c r="F141" s="243"/>
      <c r="G141" s="194"/>
      <c r="H141" s="194"/>
      <c r="I141" s="194"/>
      <c r="J141" s="194"/>
    </row>
    <row r="142" spans="1:10" ht="15.75">
      <c r="A142" s="207"/>
      <c r="B142" s="250"/>
      <c r="C142" s="257"/>
      <c r="D142" s="258"/>
      <c r="E142" s="193"/>
      <c r="F142" s="243"/>
      <c r="G142" s="194"/>
      <c r="H142" s="194"/>
      <c r="I142" s="194"/>
      <c r="J142" s="194"/>
    </row>
    <row r="143" spans="1:10" ht="15.75">
      <c r="A143" s="207"/>
      <c r="B143" s="250"/>
      <c r="C143" s="257"/>
      <c r="D143" s="258"/>
      <c r="E143" s="193"/>
      <c r="F143" s="243"/>
      <c r="G143" s="194"/>
      <c r="H143" s="194"/>
      <c r="I143" s="194"/>
      <c r="J143" s="194"/>
    </row>
    <row r="144" spans="1:10" ht="16.5">
      <c r="A144" s="247"/>
      <c r="B144" s="250"/>
      <c r="C144" s="257"/>
      <c r="D144" s="258"/>
      <c r="E144" s="193"/>
      <c r="F144" s="243"/>
      <c r="G144" s="194"/>
      <c r="H144" s="194"/>
      <c r="I144" s="194"/>
      <c r="J144" s="194"/>
    </row>
    <row r="145" spans="1:10" ht="15.75">
      <c r="A145" s="4"/>
      <c r="B145" s="250"/>
      <c r="C145" s="257"/>
      <c r="D145" s="258"/>
      <c r="E145" s="193"/>
      <c r="F145" s="243"/>
      <c r="G145" s="194"/>
      <c r="H145" s="194"/>
      <c r="I145" s="194"/>
      <c r="J145" s="194"/>
    </row>
    <row r="146" spans="1:10" ht="16.5">
      <c r="A146" s="204"/>
      <c r="B146" s="250"/>
      <c r="C146" s="257"/>
      <c r="D146" s="258"/>
      <c r="E146" s="193"/>
      <c r="F146" s="243"/>
      <c r="G146" s="194"/>
      <c r="H146" s="194"/>
      <c r="I146" s="194"/>
      <c r="J146" s="194"/>
    </row>
    <row r="147" spans="1:10" ht="16.5">
      <c r="A147" s="204"/>
      <c r="B147" s="250"/>
      <c r="C147" s="260"/>
      <c r="D147" s="242"/>
      <c r="E147" s="193"/>
      <c r="F147" s="243"/>
      <c r="G147" s="194"/>
      <c r="H147" s="194"/>
      <c r="I147" s="194"/>
      <c r="J147" s="194"/>
    </row>
    <row r="148" spans="1:10" ht="16.5">
      <c r="A148" s="204"/>
      <c r="B148" s="250"/>
      <c r="C148" s="257"/>
      <c r="D148" s="258"/>
      <c r="E148" s="193"/>
      <c r="F148" s="243"/>
      <c r="G148" s="194"/>
      <c r="H148" s="194"/>
      <c r="I148" s="194"/>
      <c r="J148" s="194"/>
    </row>
    <row r="149" spans="1:10" ht="15.75">
      <c r="A149" s="4"/>
      <c r="B149" s="250"/>
      <c r="C149" s="257"/>
      <c r="D149" s="258"/>
      <c r="E149" s="193"/>
      <c r="F149" s="243"/>
      <c r="G149" s="194"/>
      <c r="H149" s="194"/>
      <c r="I149" s="194"/>
      <c r="J149" s="194"/>
    </row>
    <row r="150" spans="1:10" ht="15.75">
      <c r="A150" s="252"/>
      <c r="B150" s="250"/>
      <c r="C150" s="257"/>
      <c r="D150" s="258"/>
      <c r="E150" s="193"/>
      <c r="F150" s="243"/>
      <c r="G150" s="194"/>
      <c r="H150" s="194"/>
      <c r="I150" s="194"/>
      <c r="J150" s="194"/>
    </row>
    <row r="151" spans="1:10" ht="15.75">
      <c r="A151" s="253"/>
      <c r="B151" s="250"/>
      <c r="C151" s="257"/>
      <c r="D151" s="258"/>
      <c r="E151" s="193"/>
      <c r="F151" s="243"/>
      <c r="G151" s="194"/>
      <c r="H151" s="194"/>
      <c r="I151" s="194"/>
      <c r="J151" s="194"/>
    </row>
    <row r="152" spans="1:10" ht="16.5">
      <c r="A152" s="255"/>
      <c r="B152" s="250"/>
      <c r="C152" s="257"/>
      <c r="D152" s="258"/>
      <c r="E152" s="193"/>
      <c r="F152" s="243"/>
      <c r="G152" s="194"/>
      <c r="H152" s="194"/>
      <c r="I152" s="194"/>
      <c r="J152" s="194"/>
    </row>
    <row r="153" spans="1:10" ht="16.5">
      <c r="A153" s="204"/>
      <c r="B153" s="250"/>
      <c r="C153" s="257"/>
      <c r="D153" s="258"/>
      <c r="E153" s="193"/>
      <c r="F153" s="243"/>
      <c r="G153" s="194"/>
      <c r="H153" s="194"/>
      <c r="I153" s="194"/>
      <c r="J153" s="194"/>
    </row>
    <row r="154" spans="1:10" ht="15.75">
      <c r="A154" s="253"/>
      <c r="B154" s="250"/>
      <c r="C154" s="257"/>
      <c r="D154" s="258"/>
      <c r="E154" s="193"/>
      <c r="F154" s="243"/>
      <c r="G154" s="194"/>
      <c r="H154" s="194"/>
      <c r="I154" s="194"/>
      <c r="J154" s="194"/>
    </row>
    <row r="155" spans="1:10" ht="15.75">
      <c r="A155" s="253"/>
      <c r="B155" s="250"/>
      <c r="C155" s="257"/>
      <c r="D155" s="258"/>
      <c r="E155" s="193"/>
      <c r="F155" s="243"/>
      <c r="G155" s="194"/>
      <c r="H155" s="194"/>
      <c r="I155" s="194"/>
      <c r="J155" s="194"/>
    </row>
    <row r="156" spans="1:10" ht="15.75">
      <c r="A156" s="253"/>
      <c r="B156" s="250"/>
      <c r="C156" s="257"/>
      <c r="D156" s="258"/>
      <c r="E156" s="193"/>
      <c r="F156" s="243"/>
      <c r="G156" s="194"/>
      <c r="H156" s="194"/>
      <c r="I156" s="194"/>
      <c r="J156" s="194"/>
    </row>
    <row r="157" spans="1:10" ht="15.75">
      <c r="A157" s="253"/>
      <c r="B157" s="250"/>
      <c r="C157" s="257"/>
      <c r="D157" s="258"/>
      <c r="E157" s="193"/>
      <c r="F157" s="243"/>
      <c r="G157" s="194"/>
      <c r="H157" s="194"/>
      <c r="I157" s="194"/>
      <c r="J157" s="194"/>
    </row>
    <row r="158" spans="1:10" ht="15.75">
      <c r="A158" s="253"/>
      <c r="B158" s="245"/>
      <c r="C158" s="241"/>
      <c r="D158" s="251"/>
      <c r="E158" s="193"/>
      <c r="F158" s="243"/>
      <c r="G158" s="194"/>
      <c r="H158" s="194"/>
      <c r="I158" s="194"/>
      <c r="J158" s="194"/>
    </row>
    <row r="159" spans="1:10" ht="15.75">
      <c r="A159" s="253"/>
      <c r="B159" s="245"/>
      <c r="C159" s="254"/>
      <c r="D159" s="242"/>
      <c r="E159" s="193"/>
      <c r="F159" s="243"/>
      <c r="G159" s="194"/>
      <c r="H159" s="194"/>
      <c r="I159" s="194"/>
      <c r="J159" s="194"/>
    </row>
    <row r="160" spans="1:10" ht="15.75">
      <c r="A160" s="4"/>
      <c r="B160" s="250"/>
      <c r="C160" s="260"/>
      <c r="D160" s="242"/>
      <c r="E160" s="193"/>
      <c r="F160" s="243"/>
      <c r="G160" s="194"/>
      <c r="H160" s="194"/>
      <c r="I160" s="194"/>
      <c r="J160" s="194"/>
    </row>
    <row r="161" spans="1:10" ht="15.75">
      <c r="A161" s="253"/>
      <c r="B161" s="250"/>
      <c r="C161" s="260"/>
      <c r="D161" s="242"/>
      <c r="E161" s="193"/>
      <c r="F161" s="243"/>
      <c r="G161" s="194"/>
      <c r="H161" s="194"/>
      <c r="I161" s="194"/>
      <c r="J161" s="194"/>
    </row>
    <row r="162" spans="1:10" ht="15.75">
      <c r="A162" s="195"/>
      <c r="B162" s="250"/>
      <c r="C162" s="260"/>
      <c r="D162" s="242"/>
      <c r="E162" s="193"/>
      <c r="F162" s="243"/>
      <c r="G162" s="194"/>
      <c r="H162" s="194"/>
      <c r="I162" s="194"/>
      <c r="J162" s="194"/>
    </row>
    <row r="163" spans="1:10" ht="15.75">
      <c r="A163" s="195"/>
      <c r="B163" s="250"/>
      <c r="C163" s="260"/>
      <c r="D163" s="242"/>
      <c r="E163" s="193"/>
      <c r="F163" s="243"/>
      <c r="G163" s="194"/>
      <c r="H163" s="194"/>
      <c r="I163" s="194"/>
      <c r="J163" s="194"/>
    </row>
    <row r="164" spans="1:10" ht="16.5">
      <c r="A164" s="255"/>
      <c r="B164" s="250"/>
      <c r="C164" s="260"/>
      <c r="D164" s="242"/>
      <c r="E164" s="193"/>
      <c r="F164" s="243"/>
      <c r="G164" s="194"/>
      <c r="H164" s="194"/>
      <c r="I164" s="194"/>
      <c r="J164" s="194"/>
    </row>
    <row r="165" spans="1:10" ht="15.75">
      <c r="A165" s="195"/>
      <c r="B165" s="250"/>
      <c r="C165" s="260"/>
      <c r="D165" s="242"/>
      <c r="E165" s="193"/>
      <c r="F165" s="243"/>
      <c r="G165" s="194"/>
      <c r="H165" s="194"/>
      <c r="I165" s="194"/>
      <c r="J165" s="194"/>
    </row>
    <row r="166" spans="1:10" ht="15.75">
      <c r="A166" s="195"/>
      <c r="B166" s="250"/>
      <c r="C166" s="260"/>
      <c r="D166" s="242"/>
      <c r="E166" s="193"/>
      <c r="F166" s="243"/>
      <c r="G166" s="194"/>
      <c r="H166" s="194"/>
      <c r="I166" s="194"/>
      <c r="J166" s="194"/>
    </row>
    <row r="167" spans="1:10" ht="15.75">
      <c r="A167" s="195"/>
      <c r="B167" s="250"/>
      <c r="C167" s="260"/>
      <c r="D167" s="242"/>
      <c r="E167" s="193"/>
      <c r="F167" s="243"/>
      <c r="G167" s="194"/>
      <c r="H167" s="194"/>
      <c r="I167" s="194"/>
      <c r="J167" s="194"/>
    </row>
    <row r="168" spans="1:10" ht="15.75">
      <c r="A168" s="195"/>
      <c r="B168" s="250"/>
      <c r="C168" s="260"/>
      <c r="D168" s="242"/>
      <c r="E168" s="193"/>
      <c r="F168" s="243"/>
      <c r="G168" s="194"/>
      <c r="H168" s="194"/>
      <c r="I168" s="194"/>
      <c r="J168" s="194"/>
    </row>
    <row r="169" spans="1:10" ht="15.75">
      <c r="A169" s="195"/>
      <c r="B169" s="250"/>
      <c r="C169" s="260"/>
      <c r="D169" s="242"/>
      <c r="E169" s="193"/>
      <c r="F169" s="243"/>
      <c r="G169" s="194"/>
      <c r="H169" s="194"/>
      <c r="I169" s="194"/>
      <c r="J169" s="194"/>
    </row>
    <row r="170" spans="1:10" ht="15.75">
      <c r="A170" s="4"/>
      <c r="B170" s="245"/>
      <c r="C170" s="248"/>
      <c r="D170" s="256"/>
      <c r="E170" s="193"/>
      <c r="F170" s="243"/>
      <c r="G170" s="194"/>
      <c r="H170" s="194"/>
      <c r="I170" s="194"/>
      <c r="J170" s="194"/>
    </row>
    <row r="171" spans="1:10" ht="16.5">
      <c r="A171" s="191"/>
      <c r="B171" s="250"/>
      <c r="C171" s="257"/>
      <c r="D171" s="258"/>
      <c r="E171" s="193"/>
      <c r="F171" s="243"/>
      <c r="G171" s="194"/>
      <c r="H171" s="194"/>
      <c r="I171" s="194"/>
      <c r="J171" s="194"/>
    </row>
    <row r="172" spans="1:10" ht="16.5">
      <c r="A172" s="191"/>
      <c r="B172" s="250"/>
      <c r="C172" s="257"/>
      <c r="D172" s="258"/>
      <c r="E172" s="193"/>
      <c r="F172" s="243"/>
      <c r="G172" s="194"/>
      <c r="H172" s="194"/>
      <c r="I172" s="194"/>
      <c r="J172" s="194"/>
    </row>
    <row r="173" spans="1:10" ht="15.75">
      <c r="A173" s="4"/>
      <c r="B173" s="245"/>
      <c r="C173" s="248"/>
      <c r="D173" s="256"/>
      <c r="E173" s="193"/>
      <c r="F173" s="243"/>
      <c r="G173" s="194"/>
      <c r="H173" s="194"/>
      <c r="I173" s="194"/>
      <c r="J173" s="194"/>
    </row>
    <row r="174" spans="1:10" ht="15.75">
      <c r="A174" s="4"/>
      <c r="B174" s="250"/>
      <c r="C174" s="257"/>
      <c r="D174" s="258"/>
      <c r="E174" s="193"/>
      <c r="F174" s="243"/>
      <c r="G174" s="194"/>
      <c r="H174" s="194"/>
      <c r="I174" s="194"/>
      <c r="J174" s="194"/>
    </row>
    <row r="175" spans="1:10" ht="15.75">
      <c r="A175" s="4"/>
      <c r="B175" s="250"/>
      <c r="C175" s="257"/>
      <c r="D175" s="258"/>
      <c r="E175" s="193"/>
      <c r="F175" s="243"/>
      <c r="G175" s="194"/>
      <c r="H175" s="194"/>
      <c r="I175" s="194"/>
      <c r="J175" s="194"/>
    </row>
    <row r="176" spans="1:10" ht="16.5">
      <c r="A176" s="191"/>
      <c r="B176" s="250"/>
      <c r="C176" s="257"/>
      <c r="D176" s="258"/>
      <c r="E176" s="193"/>
      <c r="F176" s="243"/>
      <c r="G176" s="194"/>
      <c r="H176" s="194"/>
      <c r="I176" s="194"/>
      <c r="J176" s="194"/>
    </row>
    <row r="177" spans="1:10" ht="15.75">
      <c r="A177" s="4"/>
      <c r="B177" s="250"/>
      <c r="C177" s="257"/>
      <c r="D177" s="258"/>
      <c r="E177" s="193"/>
      <c r="F177" s="243"/>
      <c r="G177" s="194"/>
      <c r="H177" s="194"/>
      <c r="I177" s="194"/>
      <c r="J177" s="194"/>
    </row>
    <row r="178" spans="1:10" ht="15.75">
      <c r="A178" s="4"/>
      <c r="B178" s="250"/>
      <c r="C178" s="257"/>
      <c r="D178" s="258"/>
      <c r="E178" s="193"/>
      <c r="F178" s="243"/>
      <c r="G178" s="194"/>
      <c r="H178" s="194"/>
      <c r="I178" s="194"/>
      <c r="J178" s="194"/>
    </row>
    <row r="179" spans="1:10" ht="12.75">
      <c r="A179" s="4"/>
      <c r="B179" s="4"/>
      <c r="C179" s="4"/>
      <c r="D179" s="4"/>
      <c r="E179" s="193"/>
      <c r="F179" s="243"/>
      <c r="G179" s="194"/>
      <c r="H179" s="194"/>
      <c r="I179" s="194"/>
      <c r="J179" s="194"/>
    </row>
    <row r="180" spans="1:10" ht="12.75">
      <c r="A180" s="4"/>
      <c r="B180" s="4"/>
      <c r="C180" s="4"/>
      <c r="D180" s="4"/>
      <c r="E180" s="193"/>
      <c r="F180" s="243"/>
      <c r="G180" s="194"/>
      <c r="H180" s="194"/>
      <c r="I180" s="194"/>
      <c r="J180" s="194"/>
    </row>
    <row r="181" spans="1:10" ht="12.75">
      <c r="A181" s="4"/>
      <c r="B181" s="4"/>
      <c r="C181" s="4"/>
      <c r="D181" s="4"/>
      <c r="E181" s="193"/>
      <c r="F181" s="243"/>
      <c r="G181" s="194"/>
      <c r="H181" s="194"/>
      <c r="I181" s="194"/>
      <c r="J181" s="194"/>
    </row>
    <row r="182" spans="1:10" ht="12.75">
      <c r="A182" s="4"/>
      <c r="B182" s="4"/>
      <c r="C182" s="4"/>
      <c r="D182" s="4"/>
      <c r="E182" s="193"/>
      <c r="F182" s="243"/>
      <c r="G182" s="194"/>
      <c r="H182" s="194"/>
      <c r="I182" s="194"/>
      <c r="J182" s="194"/>
    </row>
    <row r="183" spans="1:10" ht="12.75">
      <c r="A183" s="4"/>
      <c r="B183" s="4"/>
      <c r="C183" s="4"/>
      <c r="D183" s="4"/>
      <c r="E183" s="193"/>
      <c r="F183" s="243"/>
      <c r="G183" s="194"/>
      <c r="H183" s="194"/>
      <c r="I183" s="194"/>
      <c r="J183" s="194"/>
    </row>
    <row r="184" spans="1:10" ht="12.75">
      <c r="A184" s="4"/>
      <c r="B184" s="4"/>
      <c r="C184" s="4"/>
      <c r="D184" s="4"/>
      <c r="E184" s="193"/>
      <c r="F184" s="243"/>
      <c r="G184" s="194"/>
      <c r="H184" s="194"/>
      <c r="I184" s="194"/>
      <c r="J184" s="194"/>
    </row>
    <row r="185" spans="1:10" ht="12.75">
      <c r="A185" s="4"/>
      <c r="B185" s="4"/>
      <c r="C185" s="4"/>
      <c r="D185" s="4"/>
      <c r="E185" s="193"/>
      <c r="F185" s="243"/>
      <c r="G185" s="194"/>
      <c r="H185" s="194"/>
      <c r="I185" s="194"/>
      <c r="J185" s="194"/>
    </row>
    <row r="186" spans="1:10" ht="12.75">
      <c r="A186" s="4"/>
      <c r="B186" s="4"/>
      <c r="C186" s="4"/>
      <c r="D186" s="4"/>
      <c r="E186" s="193"/>
      <c r="F186" s="243"/>
      <c r="G186" s="194"/>
      <c r="H186" s="194"/>
      <c r="I186" s="194"/>
      <c r="J186" s="194"/>
    </row>
    <row r="187" spans="1:10" ht="12.75">
      <c r="A187" s="4"/>
      <c r="B187" s="4"/>
      <c r="C187" s="4"/>
      <c r="D187" s="4"/>
      <c r="E187" s="193"/>
      <c r="F187" s="243"/>
      <c r="G187" s="194"/>
      <c r="H187" s="194"/>
      <c r="I187" s="194"/>
      <c r="J187" s="194"/>
    </row>
    <row r="188" spans="1:10" ht="12.75">
      <c r="A188" s="4"/>
      <c r="B188" s="4"/>
      <c r="C188" s="4"/>
      <c r="D188" s="4"/>
      <c r="E188" s="193"/>
      <c r="F188" s="243"/>
      <c r="G188" s="194"/>
      <c r="H188" s="194"/>
      <c r="I188" s="194"/>
      <c r="J188" s="194"/>
    </row>
    <row r="189" spans="1:10" ht="12.75">
      <c r="A189" s="4"/>
      <c r="B189" s="4"/>
      <c r="C189" s="4"/>
      <c r="D189" s="4"/>
      <c r="E189" s="193"/>
      <c r="F189" s="243"/>
      <c r="G189" s="194"/>
      <c r="H189" s="194"/>
      <c r="I189" s="194"/>
      <c r="J189" s="194"/>
    </row>
    <row r="190" spans="1:10" ht="12.75">
      <c r="A190" s="4"/>
      <c r="B190" s="4"/>
      <c r="C190" s="4"/>
      <c r="D190" s="4"/>
      <c r="E190" s="193"/>
      <c r="F190" s="243"/>
      <c r="G190" s="194"/>
      <c r="H190" s="194"/>
      <c r="I190" s="194"/>
      <c r="J190" s="194"/>
    </row>
    <row r="191" spans="5:10" ht="12.75">
      <c r="E191" s="193"/>
      <c r="F191" s="243"/>
      <c r="G191" s="194"/>
      <c r="H191" s="194"/>
      <c r="I191" s="194"/>
      <c r="J191" s="194"/>
    </row>
    <row r="192" spans="5:10" ht="12.75">
      <c r="E192" s="193"/>
      <c r="F192" s="243"/>
      <c r="G192" s="194"/>
      <c r="H192" s="194"/>
      <c r="I192" s="194"/>
      <c r="J192" s="194"/>
    </row>
    <row r="193" spans="5:10" ht="12.75">
      <c r="E193" s="193"/>
      <c r="F193" s="243"/>
      <c r="G193" s="194"/>
      <c r="H193" s="194"/>
      <c r="I193" s="194"/>
      <c r="J193" s="194"/>
    </row>
    <row r="194" spans="5:10" ht="12.75">
      <c r="E194" s="193"/>
      <c r="F194" s="243"/>
      <c r="G194" s="194"/>
      <c r="H194" s="194"/>
      <c r="I194" s="194"/>
      <c r="J194" s="194"/>
    </row>
    <row r="195" spans="5:10" ht="12.75">
      <c r="E195" s="193"/>
      <c r="F195" s="243"/>
      <c r="G195" s="194"/>
      <c r="H195" s="194"/>
      <c r="I195" s="194"/>
      <c r="J195" s="194"/>
    </row>
    <row r="196" spans="5:10" ht="12.75">
      <c r="E196" s="193"/>
      <c r="F196" s="243"/>
      <c r="G196" s="194"/>
      <c r="H196" s="194"/>
      <c r="I196" s="194"/>
      <c r="J196" s="194"/>
    </row>
    <row r="197" spans="5:10" ht="12.75">
      <c r="E197" s="193"/>
      <c r="F197" s="243"/>
      <c r="G197" s="194"/>
      <c r="H197" s="194"/>
      <c r="I197" s="194"/>
      <c r="J197" s="194"/>
    </row>
    <row r="198" spans="5:10" ht="12.75">
      <c r="E198" s="193"/>
      <c r="F198" s="243"/>
      <c r="G198" s="194"/>
      <c r="H198" s="194"/>
      <c r="I198" s="194"/>
      <c r="J198" s="194"/>
    </row>
    <row r="199" spans="5:10" ht="12.75">
      <c r="E199" s="193"/>
      <c r="F199" s="243"/>
      <c r="G199" s="194"/>
      <c r="H199" s="194"/>
      <c r="I199" s="194"/>
      <c r="J199" s="194"/>
    </row>
    <row r="200" spans="5:10" ht="12.75">
      <c r="E200" s="193"/>
      <c r="F200" s="243"/>
      <c r="G200" s="194"/>
      <c r="H200" s="194"/>
      <c r="I200" s="194"/>
      <c r="J200" s="194"/>
    </row>
    <row r="201" spans="5:10" ht="12.75">
      <c r="E201" s="193"/>
      <c r="F201" s="243"/>
      <c r="G201" s="194"/>
      <c r="H201" s="194"/>
      <c r="I201" s="194"/>
      <c r="J201" s="194"/>
    </row>
    <row r="202" spans="5:10" ht="12.75">
      <c r="E202" s="193"/>
      <c r="F202" s="243"/>
      <c r="G202" s="194"/>
      <c r="H202" s="194"/>
      <c r="I202" s="194"/>
      <c r="J202" s="194"/>
    </row>
    <row r="203" spans="5:10" ht="12.75">
      <c r="E203" s="193"/>
      <c r="F203" s="243"/>
      <c r="G203" s="194"/>
      <c r="H203" s="194"/>
      <c r="I203" s="194"/>
      <c r="J203" s="194"/>
    </row>
    <row r="204" spans="5:10" ht="12.75">
      <c r="E204" s="193"/>
      <c r="F204" s="243"/>
      <c r="G204" s="194"/>
      <c r="H204" s="194"/>
      <c r="I204" s="194"/>
      <c r="J204" s="194"/>
    </row>
    <row r="205" spans="5:10" ht="12.75">
      <c r="E205" s="193"/>
      <c r="F205" s="243"/>
      <c r="G205" s="194"/>
      <c r="H205" s="194"/>
      <c r="I205" s="194"/>
      <c r="J205" s="194"/>
    </row>
    <row r="206" spans="5:10" ht="12.75">
      <c r="E206" s="193"/>
      <c r="F206" s="243"/>
      <c r="G206" s="194"/>
      <c r="H206" s="194"/>
      <c r="I206" s="194"/>
      <c r="J206" s="194"/>
    </row>
    <row r="207" spans="5:10" ht="12.75">
      <c r="E207" s="193"/>
      <c r="F207" s="243"/>
      <c r="G207" s="194"/>
      <c r="H207" s="194"/>
      <c r="I207" s="194"/>
      <c r="J207" s="194"/>
    </row>
    <row r="208" spans="5:10" ht="12.75">
      <c r="E208" s="193"/>
      <c r="F208" s="243"/>
      <c r="G208" s="194"/>
      <c r="H208" s="194"/>
      <c r="I208" s="194"/>
      <c r="J208" s="194"/>
    </row>
    <row r="209" spans="5:10" ht="12.75">
      <c r="E209" s="193"/>
      <c r="F209" s="243"/>
      <c r="G209" s="194"/>
      <c r="H209" s="194"/>
      <c r="I209" s="194"/>
      <c r="J209" s="194"/>
    </row>
    <row r="210" spans="5:10" ht="12.75">
      <c r="E210" s="193"/>
      <c r="F210" s="243"/>
      <c r="G210" s="194"/>
      <c r="H210" s="194"/>
      <c r="I210" s="194"/>
      <c r="J210" s="194"/>
    </row>
    <row r="211" spans="5:10" ht="12.75">
      <c r="E211" s="193"/>
      <c r="F211" s="243"/>
      <c r="G211" s="194"/>
      <c r="H211" s="194"/>
      <c r="I211" s="194"/>
      <c r="J211" s="194"/>
    </row>
    <row r="212" spans="5:10" ht="12.75">
      <c r="E212" s="193"/>
      <c r="F212" s="243"/>
      <c r="G212" s="194"/>
      <c r="H212" s="194"/>
      <c r="I212" s="194"/>
      <c r="J212" s="194"/>
    </row>
    <row r="213" spans="5:10" ht="12.75">
      <c r="E213" s="193"/>
      <c r="F213" s="243"/>
      <c r="G213" s="194"/>
      <c r="H213" s="194"/>
      <c r="I213" s="194"/>
      <c r="J213" s="194"/>
    </row>
    <row r="214" spans="5:10" ht="12.75">
      <c r="E214" s="193"/>
      <c r="F214" s="243"/>
      <c r="G214" s="194"/>
      <c r="H214" s="194"/>
      <c r="I214" s="194"/>
      <c r="J214" s="194"/>
    </row>
    <row r="215" spans="5:10" ht="12.75">
      <c r="E215" s="193"/>
      <c r="F215" s="243"/>
      <c r="G215" s="194"/>
      <c r="H215" s="194"/>
      <c r="I215" s="194"/>
      <c r="J215" s="194"/>
    </row>
    <row r="216" spans="5:10" ht="12.75">
      <c r="E216" s="193"/>
      <c r="F216" s="243"/>
      <c r="G216" s="194"/>
      <c r="H216" s="194"/>
      <c r="I216" s="194"/>
      <c r="J216" s="194"/>
    </row>
    <row r="217" spans="5:10" ht="12.75">
      <c r="E217" s="193"/>
      <c r="F217" s="243"/>
      <c r="G217" s="194"/>
      <c r="H217" s="194"/>
      <c r="I217" s="194"/>
      <c r="J217" s="194"/>
    </row>
    <row r="218" spans="5:10" ht="12.75">
      <c r="E218" s="193"/>
      <c r="F218" s="243"/>
      <c r="G218" s="194"/>
      <c r="H218" s="194"/>
      <c r="I218" s="194"/>
      <c r="J218" s="194"/>
    </row>
    <row r="219" spans="5:10" ht="12.75">
      <c r="E219" s="193"/>
      <c r="F219" s="243"/>
      <c r="G219" s="194"/>
      <c r="H219" s="194"/>
      <c r="I219" s="194"/>
      <c r="J219" s="194"/>
    </row>
    <row r="220" spans="5:10" ht="12.75">
      <c r="E220" s="193"/>
      <c r="F220" s="243"/>
      <c r="G220" s="194"/>
      <c r="H220" s="194"/>
      <c r="I220" s="194"/>
      <c r="J220" s="194"/>
    </row>
    <row r="221" spans="5:10" ht="12.75">
      <c r="E221" s="193"/>
      <c r="F221" s="243"/>
      <c r="G221" s="194"/>
      <c r="H221" s="194"/>
      <c r="I221" s="194"/>
      <c r="J221" s="194"/>
    </row>
    <row r="222" spans="5:10" ht="12.75">
      <c r="E222" s="193"/>
      <c r="F222" s="243"/>
      <c r="G222" s="194"/>
      <c r="H222" s="194"/>
      <c r="I222" s="194"/>
      <c r="J222" s="194"/>
    </row>
    <row r="223" spans="5:10" ht="12.75">
      <c r="E223" s="193"/>
      <c r="F223" s="243"/>
      <c r="G223" s="194"/>
      <c r="H223" s="194"/>
      <c r="I223" s="194"/>
      <c r="J223" s="194"/>
    </row>
    <row r="224" ht="12.75">
      <c r="E224" s="193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spans="2:4" ht="16.5">
      <c r="B240" s="253"/>
      <c r="C240" s="202"/>
      <c r="D240" s="203"/>
    </row>
    <row r="241" spans="2:4" ht="16.5">
      <c r="B241" s="195"/>
      <c r="C241" s="202"/>
      <c r="D241" s="203"/>
    </row>
    <row r="242" spans="2:4" ht="16.5">
      <c r="B242" s="195"/>
      <c r="C242" s="202"/>
      <c r="D242" s="203"/>
    </row>
    <row r="243" spans="2:4" ht="16.5">
      <c r="B243" s="255"/>
      <c r="C243" s="202"/>
      <c r="D243" s="203"/>
    </row>
    <row r="244" spans="2:4" ht="16.5">
      <c r="B244" s="195"/>
      <c r="C244" s="202"/>
      <c r="D244" s="203"/>
    </row>
    <row r="245" spans="2:4" ht="16.5">
      <c r="B245" s="195"/>
      <c r="C245" s="202"/>
      <c r="D245" s="203"/>
    </row>
    <row r="246" spans="2:4" ht="16.5">
      <c r="B246" s="195"/>
      <c r="C246" s="202"/>
      <c r="D246" s="203"/>
    </row>
    <row r="247" spans="2:4" ht="16.5">
      <c r="B247" s="195"/>
      <c r="C247" s="202"/>
      <c r="D247" s="203"/>
    </row>
    <row r="248" spans="2:4" ht="16.5">
      <c r="B248" s="195"/>
      <c r="C248" s="202"/>
      <c r="D248" s="203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Antiqua,Regular"-24-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workbookViewId="0" topLeftCell="A7">
      <selection activeCell="E28" sqref="E28:H35"/>
    </sheetView>
  </sheetViews>
  <sheetFormatPr defaultColWidth="9.140625" defaultRowHeight="12.75"/>
  <cols>
    <col min="2" max="2" width="41.00390625" style="0" bestFit="1" customWidth="1"/>
    <col min="3" max="3" width="15.00390625" style="0" customWidth="1"/>
    <col min="4" max="5" width="12.281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90"/>
    </row>
    <row r="2" spans="2:8" ht="15">
      <c r="B2" s="276" t="s">
        <v>140</v>
      </c>
      <c r="C2" s="201">
        <f>'Table 1'!$N$1</f>
        <v>2014</v>
      </c>
      <c r="D2" s="201"/>
      <c r="E2" s="276"/>
      <c r="F2" s="276" t="s">
        <v>141</v>
      </c>
      <c r="G2" s="201">
        <f>'Table 1'!$N$1</f>
        <v>2014</v>
      </c>
      <c r="H2" s="201"/>
    </row>
    <row r="3" spans="1:7" ht="15">
      <c r="A3" s="325" t="s">
        <v>154</v>
      </c>
      <c r="B3" s="325" t="s">
        <v>157</v>
      </c>
      <c r="C3" s="325" t="s">
        <v>168</v>
      </c>
      <c r="D3" s="277"/>
      <c r="E3" s="325" t="s">
        <v>154</v>
      </c>
      <c r="F3" s="325" t="s">
        <v>157</v>
      </c>
      <c r="G3" s="325" t="s">
        <v>168</v>
      </c>
    </row>
    <row r="4" spans="1:7" ht="15">
      <c r="A4" s="326" t="s">
        <v>415</v>
      </c>
      <c r="B4" s="326" t="s">
        <v>416</v>
      </c>
      <c r="C4" s="327">
        <v>10525891</v>
      </c>
      <c r="D4" s="277"/>
      <c r="E4" s="326" t="s">
        <v>415</v>
      </c>
      <c r="F4" s="326" t="s">
        <v>416</v>
      </c>
      <c r="G4" s="327">
        <v>1558578</v>
      </c>
    </row>
    <row r="5" spans="1:7" ht="15">
      <c r="A5" s="326" t="s">
        <v>417</v>
      </c>
      <c r="B5" s="326" t="s">
        <v>418</v>
      </c>
      <c r="C5" s="327">
        <v>9002150</v>
      </c>
      <c r="D5" s="277"/>
      <c r="E5" s="326" t="s">
        <v>434</v>
      </c>
      <c r="F5" s="326" t="s">
        <v>435</v>
      </c>
      <c r="G5" s="327">
        <v>1475347</v>
      </c>
    </row>
    <row r="6" spans="1:7" ht="15">
      <c r="A6" s="326" t="s">
        <v>419</v>
      </c>
      <c r="B6" s="326" t="s">
        <v>420</v>
      </c>
      <c r="C6" s="327">
        <v>54827295</v>
      </c>
      <c r="D6" s="277"/>
      <c r="E6" s="326" t="s">
        <v>436</v>
      </c>
      <c r="F6" s="326" t="s">
        <v>437</v>
      </c>
      <c r="G6" s="327">
        <v>5557554</v>
      </c>
    </row>
    <row r="7" spans="1:7" ht="15">
      <c r="A7" s="326" t="s">
        <v>421</v>
      </c>
      <c r="B7" s="326" t="s">
        <v>422</v>
      </c>
      <c r="C7" s="327">
        <v>11265675</v>
      </c>
      <c r="D7" s="277"/>
      <c r="E7" s="326" t="s">
        <v>419</v>
      </c>
      <c r="F7" s="326" t="s">
        <v>420</v>
      </c>
      <c r="G7" s="327">
        <v>4776962</v>
      </c>
    </row>
    <row r="8" spans="1:7" ht="15">
      <c r="A8" s="326" t="s">
        <v>423</v>
      </c>
      <c r="B8" s="326" t="s">
        <v>424</v>
      </c>
      <c r="C8" s="327">
        <v>7766897</v>
      </c>
      <c r="D8" s="277"/>
      <c r="E8" s="326" t="s">
        <v>421</v>
      </c>
      <c r="F8" s="326" t="s">
        <v>422</v>
      </c>
      <c r="G8" s="327">
        <v>3134951</v>
      </c>
    </row>
    <row r="9" spans="1:7" ht="15">
      <c r="A9" s="326" t="s">
        <v>425</v>
      </c>
      <c r="B9" s="326" t="s">
        <v>426</v>
      </c>
      <c r="C9" s="327">
        <v>8284140</v>
      </c>
      <c r="D9" s="277"/>
      <c r="E9" s="326" t="s">
        <v>438</v>
      </c>
      <c r="F9" s="326" t="s">
        <v>439</v>
      </c>
      <c r="G9" s="327">
        <v>2912949</v>
      </c>
    </row>
    <row r="10" spans="1:7" ht="15">
      <c r="A10" s="326" t="s">
        <v>427</v>
      </c>
      <c r="B10" s="326" t="s">
        <v>428</v>
      </c>
      <c r="C10" s="327">
        <v>12661984</v>
      </c>
      <c r="D10" s="277"/>
      <c r="E10" s="326" t="s">
        <v>423</v>
      </c>
      <c r="F10" s="326" t="s">
        <v>424</v>
      </c>
      <c r="G10" s="327">
        <v>2674350</v>
      </c>
    </row>
    <row r="11" spans="1:7" ht="15">
      <c r="A11" s="326" t="s">
        <v>429</v>
      </c>
      <c r="B11" s="326" t="s">
        <v>430</v>
      </c>
      <c r="C11" s="327">
        <v>15525440</v>
      </c>
      <c r="D11" s="277"/>
      <c r="E11" s="326" t="s">
        <v>427</v>
      </c>
      <c r="F11" s="326" t="s">
        <v>428</v>
      </c>
      <c r="G11" s="327">
        <v>1257619</v>
      </c>
    </row>
    <row r="12" spans="1:7" ht="15">
      <c r="A12" s="326" t="s">
        <v>431</v>
      </c>
      <c r="B12" s="326" t="s">
        <v>197</v>
      </c>
      <c r="C12" s="327">
        <v>23037014</v>
      </c>
      <c r="D12" s="277"/>
      <c r="E12" s="326" t="s">
        <v>431</v>
      </c>
      <c r="F12" s="326" t="s">
        <v>197</v>
      </c>
      <c r="G12" s="327">
        <v>3687166</v>
      </c>
    </row>
    <row r="13" spans="1:7" ht="15">
      <c r="A13" s="326" t="s">
        <v>432</v>
      </c>
      <c r="B13" s="326" t="s">
        <v>433</v>
      </c>
      <c r="C13" s="327">
        <v>144277161</v>
      </c>
      <c r="D13" s="277"/>
      <c r="E13" s="326" t="s">
        <v>432</v>
      </c>
      <c r="F13" s="326" t="s">
        <v>433</v>
      </c>
      <c r="G13" s="327">
        <v>7488443</v>
      </c>
    </row>
    <row r="14" spans="2:7" ht="15">
      <c r="B14" s="276"/>
      <c r="C14" s="318"/>
      <c r="D14" s="277"/>
      <c r="E14" s="277"/>
      <c r="F14" s="276"/>
      <c r="G14" s="318"/>
    </row>
    <row r="15" spans="2:6" ht="13.5">
      <c r="B15" s="277"/>
      <c r="C15" s="277"/>
      <c r="D15" s="277"/>
      <c r="E15" s="277"/>
      <c r="F15" s="277"/>
    </row>
    <row r="16" spans="2:8" ht="15">
      <c r="B16" s="276" t="s">
        <v>142</v>
      </c>
      <c r="C16" s="201">
        <f>'Table 1'!$N$1</f>
        <v>2014</v>
      </c>
      <c r="D16" s="201">
        <f>'Table 1'!$O$1</f>
        <v>2013</v>
      </c>
      <c r="E16" s="276"/>
      <c r="F16" s="276" t="s">
        <v>143</v>
      </c>
      <c r="G16" s="201">
        <f>'Table 1'!$N$1</f>
        <v>2014</v>
      </c>
      <c r="H16" s="201">
        <f>'Table 1'!$O$1</f>
        <v>2013</v>
      </c>
    </row>
    <row r="17" spans="1:8" ht="15">
      <c r="A17" s="325" t="s">
        <v>155</v>
      </c>
      <c r="B17" s="325" t="s">
        <v>169</v>
      </c>
      <c r="C17" s="325" t="s">
        <v>166</v>
      </c>
      <c r="D17" s="325" t="s">
        <v>167</v>
      </c>
      <c r="E17" s="325" t="s">
        <v>155</v>
      </c>
      <c r="F17" s="325" t="s">
        <v>169</v>
      </c>
      <c r="G17" s="325" t="s">
        <v>166</v>
      </c>
      <c r="H17" s="325" t="s">
        <v>167</v>
      </c>
    </row>
    <row r="18" spans="1:8" ht="15">
      <c r="A18" s="326" t="s">
        <v>204</v>
      </c>
      <c r="B18" s="326" t="s">
        <v>39</v>
      </c>
      <c r="C18" s="327">
        <v>8133698</v>
      </c>
      <c r="D18" s="327">
        <v>10040409</v>
      </c>
      <c r="E18" s="326" t="s">
        <v>222</v>
      </c>
      <c r="F18" s="326" t="s">
        <v>66</v>
      </c>
      <c r="G18" s="327">
        <v>1517088</v>
      </c>
      <c r="H18" s="327">
        <v>1022937</v>
      </c>
    </row>
    <row r="19" spans="1:8" ht="15">
      <c r="A19" s="326" t="s">
        <v>292</v>
      </c>
      <c r="B19" s="326" t="s">
        <v>293</v>
      </c>
      <c r="C19" s="327">
        <v>16131140</v>
      </c>
      <c r="D19" s="327">
        <v>15363216</v>
      </c>
      <c r="E19" s="326" t="s">
        <v>204</v>
      </c>
      <c r="F19" s="326" t="s">
        <v>39</v>
      </c>
      <c r="G19" s="327">
        <v>2950759</v>
      </c>
      <c r="H19" s="327">
        <v>2658032</v>
      </c>
    </row>
    <row r="20" spans="1:8" ht="15">
      <c r="A20" s="326" t="s">
        <v>216</v>
      </c>
      <c r="B20" s="326" t="s">
        <v>38</v>
      </c>
      <c r="C20" s="327">
        <v>11614648</v>
      </c>
      <c r="D20" s="327">
        <v>11786910</v>
      </c>
      <c r="E20" s="326" t="s">
        <v>226</v>
      </c>
      <c r="F20" s="326" t="s">
        <v>72</v>
      </c>
      <c r="G20" s="327">
        <v>3258526</v>
      </c>
      <c r="H20" s="327">
        <v>4828405</v>
      </c>
    </row>
    <row r="21" spans="1:8" ht="15">
      <c r="A21" s="326" t="s">
        <v>218</v>
      </c>
      <c r="B21" s="326" t="s">
        <v>43</v>
      </c>
      <c r="C21" s="327">
        <v>8253914</v>
      </c>
      <c r="D21" s="327">
        <v>1205702</v>
      </c>
      <c r="E21" s="326" t="s">
        <v>231</v>
      </c>
      <c r="F21" s="326" t="s">
        <v>76</v>
      </c>
      <c r="G21" s="327">
        <v>2193496</v>
      </c>
      <c r="H21" s="327">
        <v>1926271</v>
      </c>
    </row>
    <row r="22" spans="1:8" ht="15">
      <c r="A22" s="326" t="s">
        <v>235</v>
      </c>
      <c r="B22" s="326" t="s">
        <v>236</v>
      </c>
      <c r="C22" s="327">
        <v>50035194</v>
      </c>
      <c r="D22" s="327">
        <v>87989081</v>
      </c>
      <c r="E22" s="326" t="s">
        <v>235</v>
      </c>
      <c r="F22" s="326" t="s">
        <v>236</v>
      </c>
      <c r="G22" s="327">
        <v>7084493</v>
      </c>
      <c r="H22" s="327">
        <v>1593888</v>
      </c>
    </row>
    <row r="23" spans="1:8" ht="15">
      <c r="A23" s="326" t="s">
        <v>219</v>
      </c>
      <c r="B23" s="326" t="s">
        <v>42</v>
      </c>
      <c r="C23" s="327">
        <v>107390389</v>
      </c>
      <c r="D23" s="327">
        <v>88970071</v>
      </c>
      <c r="E23" s="326" t="s">
        <v>219</v>
      </c>
      <c r="F23" s="326" t="s">
        <v>42</v>
      </c>
      <c r="G23" s="327">
        <v>4475162</v>
      </c>
      <c r="H23" s="327">
        <v>7381417</v>
      </c>
    </row>
    <row r="24" spans="1:8" ht="15">
      <c r="A24" s="326" t="s">
        <v>432</v>
      </c>
      <c r="B24" s="326" t="s">
        <v>433</v>
      </c>
      <c r="C24" s="327">
        <v>95809319</v>
      </c>
      <c r="D24" s="327">
        <v>99419114</v>
      </c>
      <c r="E24" s="326" t="s">
        <v>432</v>
      </c>
      <c r="F24" s="326" t="s">
        <v>433</v>
      </c>
      <c r="G24" s="327">
        <v>13047397</v>
      </c>
      <c r="H24" s="327">
        <v>17600166</v>
      </c>
    </row>
    <row r="25" spans="2:8" ht="15">
      <c r="B25" s="276"/>
      <c r="C25" s="279"/>
      <c r="D25" s="279"/>
      <c r="E25" s="279"/>
      <c r="F25" s="276"/>
      <c r="G25" s="279"/>
      <c r="H25" s="279"/>
    </row>
    <row r="26" spans="2:8" ht="13.5">
      <c r="B26" s="277"/>
      <c r="C26" s="278"/>
      <c r="D26" s="278"/>
      <c r="E26" s="278"/>
      <c r="F26" s="277"/>
      <c r="G26" s="278"/>
      <c r="H26" s="278"/>
    </row>
    <row r="27" spans="2:8" ht="15">
      <c r="B27" s="276" t="s">
        <v>144</v>
      </c>
      <c r="C27" s="201">
        <f>'Table 1'!$N$1</f>
        <v>2014</v>
      </c>
      <c r="D27" s="201">
        <f>'Table 1'!$O$1</f>
        <v>2013</v>
      </c>
      <c r="E27" s="276"/>
      <c r="F27" s="276" t="s">
        <v>145</v>
      </c>
      <c r="G27" s="201">
        <f>'Table 1'!$N$1</f>
        <v>2014</v>
      </c>
      <c r="H27" s="201">
        <f>'Table 1'!$O$1</f>
        <v>2013</v>
      </c>
    </row>
    <row r="28" spans="1:8" ht="15">
      <c r="A28" s="325" t="s">
        <v>155</v>
      </c>
      <c r="B28" s="325" t="s">
        <v>169</v>
      </c>
      <c r="C28" s="325" t="s">
        <v>166</v>
      </c>
      <c r="D28" s="325" t="s">
        <v>167</v>
      </c>
      <c r="E28" s="325" t="s">
        <v>155</v>
      </c>
      <c r="F28" s="325" t="s">
        <v>169</v>
      </c>
      <c r="G28" s="325" t="s">
        <v>166</v>
      </c>
      <c r="H28" s="325" t="s">
        <v>167</v>
      </c>
    </row>
    <row r="29" spans="1:8" ht="15">
      <c r="A29" s="326" t="s">
        <v>226</v>
      </c>
      <c r="B29" s="326" t="s">
        <v>72</v>
      </c>
      <c r="C29" s="327">
        <v>2732612</v>
      </c>
      <c r="D29" s="327">
        <v>1715628</v>
      </c>
      <c r="E29" s="326" t="s">
        <v>222</v>
      </c>
      <c r="F29" s="326" t="s">
        <v>66</v>
      </c>
      <c r="G29" s="327">
        <v>1517088</v>
      </c>
      <c r="H29" s="327">
        <v>1022937</v>
      </c>
    </row>
    <row r="30" spans="1:8" ht="15">
      <c r="A30" s="326" t="s">
        <v>228</v>
      </c>
      <c r="B30" s="326" t="s">
        <v>75</v>
      </c>
      <c r="C30" s="327">
        <v>2054070</v>
      </c>
      <c r="D30" s="327">
        <v>1529972</v>
      </c>
      <c r="E30" s="326" t="s">
        <v>225</v>
      </c>
      <c r="F30" s="326" t="s">
        <v>69</v>
      </c>
      <c r="G30" s="327">
        <v>1254371</v>
      </c>
      <c r="H30" s="327">
        <v>1322254</v>
      </c>
    </row>
    <row r="31" spans="1:8" ht="15">
      <c r="A31" s="326" t="s">
        <v>231</v>
      </c>
      <c r="B31" s="326" t="s">
        <v>76</v>
      </c>
      <c r="C31" s="327">
        <v>4737171</v>
      </c>
      <c r="D31" s="327">
        <v>1215360</v>
      </c>
      <c r="E31" s="326" t="s">
        <v>226</v>
      </c>
      <c r="F31" s="326" t="s">
        <v>72</v>
      </c>
      <c r="G31" s="327">
        <v>3258526</v>
      </c>
      <c r="H31" s="327">
        <v>4828405</v>
      </c>
    </row>
    <row r="32" spans="1:8" ht="15">
      <c r="A32" s="326" t="s">
        <v>234</v>
      </c>
      <c r="B32" s="326" t="s">
        <v>77</v>
      </c>
      <c r="C32" s="327">
        <v>1095331</v>
      </c>
      <c r="D32" s="327">
        <v>11478566</v>
      </c>
      <c r="E32" s="326" t="s">
        <v>228</v>
      </c>
      <c r="F32" s="326" t="s">
        <v>75</v>
      </c>
      <c r="G32" s="327">
        <v>1453289</v>
      </c>
      <c r="H32" s="327">
        <v>3424131</v>
      </c>
    </row>
    <row r="33" spans="1:8" ht="15">
      <c r="A33" s="326" t="s">
        <v>235</v>
      </c>
      <c r="B33" s="326" t="s">
        <v>236</v>
      </c>
      <c r="C33" s="327">
        <v>50035194</v>
      </c>
      <c r="D33" s="327">
        <v>87989081</v>
      </c>
      <c r="E33" s="326" t="s">
        <v>231</v>
      </c>
      <c r="F33" s="326" t="s">
        <v>76</v>
      </c>
      <c r="G33" s="327">
        <v>2193496</v>
      </c>
      <c r="H33" s="327">
        <v>1926271</v>
      </c>
    </row>
    <row r="34" spans="1:8" ht="15">
      <c r="A34" s="326" t="s">
        <v>237</v>
      </c>
      <c r="B34" s="326" t="s">
        <v>238</v>
      </c>
      <c r="C34" s="327">
        <v>1847166</v>
      </c>
      <c r="D34" s="327">
        <v>1823420</v>
      </c>
      <c r="E34" s="326" t="s">
        <v>235</v>
      </c>
      <c r="F34" s="326" t="s">
        <v>236</v>
      </c>
      <c r="G34" s="327">
        <v>7084493</v>
      </c>
      <c r="H34" s="327">
        <v>1593888</v>
      </c>
    </row>
    <row r="35" spans="1:8" ht="15">
      <c r="A35" s="326" t="s">
        <v>432</v>
      </c>
      <c r="B35" s="326" t="s">
        <v>433</v>
      </c>
      <c r="C35" s="327">
        <v>1447801</v>
      </c>
      <c r="D35" s="327">
        <v>1340794</v>
      </c>
      <c r="E35" s="326" t="s">
        <v>432</v>
      </c>
      <c r="F35" s="326" t="s">
        <v>433</v>
      </c>
      <c r="G35" s="327">
        <v>3151710</v>
      </c>
      <c r="H35" s="327">
        <v>3162058</v>
      </c>
    </row>
    <row r="36" spans="2:8" ht="15">
      <c r="B36" s="276"/>
      <c r="C36" s="279"/>
      <c r="D36" s="279"/>
      <c r="E36" s="279"/>
      <c r="F36" s="276"/>
      <c r="G36" s="279"/>
      <c r="H36" s="279"/>
    </row>
    <row r="37" spans="2:6" ht="13.5">
      <c r="B37" s="277"/>
      <c r="C37" s="278"/>
      <c r="D37" s="278"/>
      <c r="E37" s="278"/>
      <c r="F37" s="277"/>
    </row>
    <row r="38" spans="2:6" ht="13.5">
      <c r="B38" s="277"/>
      <c r="C38" s="278"/>
      <c r="D38" s="278"/>
      <c r="E38" s="278"/>
      <c r="F38" s="277"/>
    </row>
    <row r="39" spans="2:6" ht="13.5">
      <c r="B39" s="277"/>
      <c r="C39" s="278"/>
      <c r="D39" s="278"/>
      <c r="E39" s="278"/>
      <c r="F39" s="277"/>
    </row>
    <row r="40" spans="2:6" ht="13.5">
      <c r="B40" s="277"/>
      <c r="C40" s="278"/>
      <c r="D40" s="278"/>
      <c r="E40" s="278"/>
      <c r="F40" s="277"/>
    </row>
    <row r="41" spans="2:6" ht="13.5">
      <c r="B41" s="277"/>
      <c r="C41" s="278"/>
      <c r="D41" s="278"/>
      <c r="E41" s="278"/>
      <c r="F41" s="277"/>
    </row>
    <row r="42" spans="2:6" ht="13.5">
      <c r="B42" s="277"/>
      <c r="C42" s="277"/>
      <c r="D42" s="277"/>
      <c r="E42" s="277"/>
      <c r="F42" s="277"/>
    </row>
    <row r="43" spans="2:6" ht="13.5">
      <c r="B43" s="277"/>
      <c r="C43" s="277"/>
      <c r="D43" s="277"/>
      <c r="E43" s="277"/>
      <c r="F43" s="277"/>
    </row>
    <row r="44" spans="2:6" ht="13.5">
      <c r="B44" s="277"/>
      <c r="C44" s="277"/>
      <c r="D44" s="277"/>
      <c r="E44" s="277"/>
      <c r="F44" s="277"/>
    </row>
    <row r="45" spans="2:6" ht="13.5">
      <c r="B45" s="277"/>
      <c r="C45" s="277"/>
      <c r="D45" s="277"/>
      <c r="E45" s="277"/>
      <c r="F45" s="277"/>
    </row>
    <row r="46" spans="2:6" ht="13.5">
      <c r="B46" s="277"/>
      <c r="C46" s="277"/>
      <c r="D46" s="277"/>
      <c r="E46" s="277"/>
      <c r="F46" s="277"/>
    </row>
    <row r="47" spans="2:6" ht="13.5">
      <c r="B47" s="277"/>
      <c r="C47" s="277"/>
      <c r="D47" s="277"/>
      <c r="E47" s="277"/>
      <c r="F47" s="277"/>
    </row>
    <row r="48" spans="2:6" ht="13.5">
      <c r="B48" s="277"/>
      <c r="C48" s="277"/>
      <c r="D48" s="277"/>
      <c r="E48" s="277"/>
      <c r="F48" s="277"/>
    </row>
    <row r="49" spans="2:6" ht="13.5">
      <c r="B49" s="277"/>
      <c r="C49" s="277"/>
      <c r="D49" s="277"/>
      <c r="E49" s="277"/>
      <c r="F49" s="277"/>
    </row>
    <row r="50" spans="2:6" ht="13.5">
      <c r="B50" s="277"/>
      <c r="C50" s="277"/>
      <c r="D50" s="277"/>
      <c r="E50" s="277"/>
      <c r="F50" s="277"/>
    </row>
    <row r="51" spans="2:6" ht="13.5">
      <c r="B51" s="277"/>
      <c r="C51" s="277"/>
      <c r="D51" s="277"/>
      <c r="E51" s="277"/>
      <c r="F51" s="277"/>
    </row>
    <row r="52" spans="2:6" ht="13.5">
      <c r="B52" s="277"/>
      <c r="C52" s="277"/>
      <c r="D52" s="277"/>
      <c r="E52" s="277"/>
      <c r="F52" s="277"/>
    </row>
    <row r="53" spans="2:6" ht="13.5">
      <c r="B53" s="277"/>
      <c r="C53" s="277"/>
      <c r="D53" s="277"/>
      <c r="E53" s="277"/>
      <c r="F53" s="277"/>
    </row>
    <row r="54" spans="2:6" ht="13.5">
      <c r="B54" s="277"/>
      <c r="C54" s="277"/>
      <c r="D54" s="277"/>
      <c r="E54" s="277"/>
      <c r="F54" s="277"/>
    </row>
  </sheetData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 topLeftCell="A6">
      <selection activeCell="E28" sqref="E28:H35"/>
    </sheetView>
  </sheetViews>
  <sheetFormatPr defaultColWidth="9.140625" defaultRowHeight="12.75"/>
  <cols>
    <col min="2" max="2" width="45.140625" style="0" bestFit="1" customWidth="1"/>
    <col min="3" max="3" width="15.00390625" style="0" customWidth="1"/>
    <col min="4" max="5" width="14.1406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75" t="s">
        <v>147</v>
      </c>
    </row>
    <row r="2" spans="2:8" ht="15">
      <c r="B2" s="276" t="s">
        <v>140</v>
      </c>
      <c r="C2" s="201">
        <f>'Table 1'!$N$1</f>
        <v>2014</v>
      </c>
      <c r="D2" s="201"/>
      <c r="E2" s="277"/>
      <c r="F2" s="276" t="s">
        <v>141</v>
      </c>
      <c r="G2" s="201">
        <f>'Table 1'!$N$1</f>
        <v>2014</v>
      </c>
      <c r="H2" s="201"/>
    </row>
    <row r="3" spans="1:7" ht="15">
      <c r="A3" s="325" t="s">
        <v>154</v>
      </c>
      <c r="B3" s="325" t="s">
        <v>157</v>
      </c>
      <c r="C3" s="325" t="s">
        <v>168</v>
      </c>
      <c r="D3" s="277"/>
      <c r="E3" s="325" t="s">
        <v>154</v>
      </c>
      <c r="F3" s="325" t="s">
        <v>157</v>
      </c>
      <c r="G3" s="325" t="s">
        <v>168</v>
      </c>
    </row>
    <row r="4" spans="1:7" ht="15">
      <c r="A4" s="326" t="s">
        <v>415</v>
      </c>
      <c r="B4" s="326" t="s">
        <v>416</v>
      </c>
      <c r="C4" s="327">
        <v>96673567</v>
      </c>
      <c r="D4" s="277"/>
      <c r="E4" s="326" t="s">
        <v>415</v>
      </c>
      <c r="F4" s="326" t="s">
        <v>416</v>
      </c>
      <c r="G4" s="327">
        <v>32255005</v>
      </c>
    </row>
    <row r="5" spans="1:7" ht="15">
      <c r="A5" s="326" t="s">
        <v>417</v>
      </c>
      <c r="B5" s="326" t="s">
        <v>418</v>
      </c>
      <c r="C5" s="327">
        <v>94666298</v>
      </c>
      <c r="D5" s="277"/>
      <c r="E5" s="326" t="s">
        <v>434</v>
      </c>
      <c r="F5" s="326" t="s">
        <v>435</v>
      </c>
      <c r="G5" s="327">
        <v>21837539</v>
      </c>
    </row>
    <row r="6" spans="1:7" ht="15">
      <c r="A6" s="326" t="s">
        <v>419</v>
      </c>
      <c r="B6" s="326" t="s">
        <v>420</v>
      </c>
      <c r="C6" s="327">
        <v>859225943</v>
      </c>
      <c r="D6" s="277"/>
      <c r="E6" s="326" t="s">
        <v>436</v>
      </c>
      <c r="F6" s="326" t="s">
        <v>437</v>
      </c>
      <c r="G6" s="327">
        <v>92339834</v>
      </c>
    </row>
    <row r="7" spans="1:7" ht="15">
      <c r="A7" s="326" t="s">
        <v>421</v>
      </c>
      <c r="B7" s="326" t="s">
        <v>422</v>
      </c>
      <c r="C7" s="327">
        <v>143640555</v>
      </c>
      <c r="D7" s="277"/>
      <c r="E7" s="326" t="s">
        <v>419</v>
      </c>
      <c r="F7" s="326" t="s">
        <v>420</v>
      </c>
      <c r="G7" s="327">
        <v>46743613</v>
      </c>
    </row>
    <row r="8" spans="1:7" ht="15">
      <c r="A8" s="326" t="s">
        <v>440</v>
      </c>
      <c r="B8" s="326" t="s">
        <v>441</v>
      </c>
      <c r="C8" s="327">
        <v>104488260</v>
      </c>
      <c r="D8" s="277"/>
      <c r="E8" s="326" t="s">
        <v>421</v>
      </c>
      <c r="F8" s="326" t="s">
        <v>422</v>
      </c>
      <c r="G8" s="327">
        <v>51154201</v>
      </c>
    </row>
    <row r="9" spans="1:7" ht="15">
      <c r="A9" s="326" t="s">
        <v>425</v>
      </c>
      <c r="B9" s="326" t="s">
        <v>426</v>
      </c>
      <c r="C9" s="327">
        <v>108071088</v>
      </c>
      <c r="D9" s="277"/>
      <c r="E9" s="326" t="s">
        <v>442</v>
      </c>
      <c r="F9" s="326" t="s">
        <v>443</v>
      </c>
      <c r="G9" s="327">
        <v>20263959</v>
      </c>
    </row>
    <row r="10" spans="1:7" ht="15">
      <c r="A10" s="326" t="s">
        <v>427</v>
      </c>
      <c r="B10" s="326" t="s">
        <v>428</v>
      </c>
      <c r="C10" s="327">
        <v>163878483</v>
      </c>
      <c r="D10" s="277"/>
      <c r="E10" s="326" t="s">
        <v>438</v>
      </c>
      <c r="F10" s="326" t="s">
        <v>439</v>
      </c>
      <c r="G10" s="327">
        <v>42556053</v>
      </c>
    </row>
    <row r="11" spans="1:7" ht="15">
      <c r="A11" s="326" t="s">
        <v>429</v>
      </c>
      <c r="B11" s="326" t="s">
        <v>430</v>
      </c>
      <c r="C11" s="327">
        <v>145475670</v>
      </c>
      <c r="D11" s="277"/>
      <c r="E11" s="326" t="s">
        <v>423</v>
      </c>
      <c r="F11" s="326" t="s">
        <v>424</v>
      </c>
      <c r="G11" s="327">
        <v>24327840</v>
      </c>
    </row>
    <row r="12" spans="1:7" ht="15">
      <c r="A12" s="326" t="s">
        <v>431</v>
      </c>
      <c r="B12" s="326" t="s">
        <v>197</v>
      </c>
      <c r="C12" s="327">
        <v>182422347</v>
      </c>
      <c r="D12" s="277"/>
      <c r="E12" s="326" t="s">
        <v>431</v>
      </c>
      <c r="F12" s="326" t="s">
        <v>197</v>
      </c>
      <c r="G12" s="327">
        <v>72729091</v>
      </c>
    </row>
    <row r="13" spans="1:7" ht="15">
      <c r="A13" s="326" t="s">
        <v>432</v>
      </c>
      <c r="B13" s="326" t="s">
        <v>433</v>
      </c>
      <c r="C13" s="327">
        <v>1579723261</v>
      </c>
      <c r="E13" s="326" t="s">
        <v>432</v>
      </c>
      <c r="F13" s="326" t="s">
        <v>433</v>
      </c>
      <c r="G13" s="327">
        <v>150398739</v>
      </c>
    </row>
    <row r="14" spans="2:7" ht="15">
      <c r="B14" s="276"/>
      <c r="C14" s="281"/>
      <c r="D14" s="277"/>
      <c r="E14" s="277"/>
      <c r="F14" s="276"/>
      <c r="G14" s="281"/>
    </row>
    <row r="15" spans="2:6" ht="13.5">
      <c r="B15" s="277"/>
      <c r="C15" s="277"/>
      <c r="D15" s="277"/>
      <c r="E15" s="277"/>
      <c r="F15" s="277"/>
    </row>
    <row r="16" spans="2:8" ht="15">
      <c r="B16" s="276" t="s">
        <v>142</v>
      </c>
      <c r="C16" s="201">
        <f>'Table 1'!$N$1</f>
        <v>2014</v>
      </c>
      <c r="D16" s="201">
        <f>'Table 1'!$O$1</f>
        <v>2013</v>
      </c>
      <c r="E16" s="276"/>
      <c r="F16" s="276" t="s">
        <v>143</v>
      </c>
      <c r="G16" s="201">
        <f>'Table 1'!$N$1</f>
        <v>2014</v>
      </c>
      <c r="H16" s="201">
        <f>'Table 1'!$O$1</f>
        <v>2013</v>
      </c>
    </row>
    <row r="17" spans="1:8" ht="15">
      <c r="A17" s="325" t="s">
        <v>155</v>
      </c>
      <c r="B17" s="325" t="s">
        <v>169</v>
      </c>
      <c r="C17" s="325" t="s">
        <v>166</v>
      </c>
      <c r="D17" s="325" t="s">
        <v>167</v>
      </c>
      <c r="E17" s="325" t="s">
        <v>155</v>
      </c>
      <c r="F17" s="325" t="s">
        <v>169</v>
      </c>
      <c r="G17" s="325" t="s">
        <v>166</v>
      </c>
      <c r="H17" s="325" t="s">
        <v>167</v>
      </c>
    </row>
    <row r="18" spans="1:8" ht="15">
      <c r="A18" s="326" t="s">
        <v>292</v>
      </c>
      <c r="B18" s="326" t="s">
        <v>293</v>
      </c>
      <c r="C18" s="327">
        <v>185248242</v>
      </c>
      <c r="D18" s="327">
        <v>156645376</v>
      </c>
      <c r="E18" s="326" t="s">
        <v>216</v>
      </c>
      <c r="F18" s="326" t="s">
        <v>38</v>
      </c>
      <c r="G18" s="327">
        <v>27148624</v>
      </c>
      <c r="H18" s="327">
        <v>14473176</v>
      </c>
    </row>
    <row r="19" spans="1:8" ht="15">
      <c r="A19" s="326" t="s">
        <v>216</v>
      </c>
      <c r="B19" s="326" t="s">
        <v>38</v>
      </c>
      <c r="C19" s="327">
        <v>139063411</v>
      </c>
      <c r="D19" s="327">
        <v>143249111</v>
      </c>
      <c r="E19" s="326" t="s">
        <v>226</v>
      </c>
      <c r="F19" s="326" t="s">
        <v>72</v>
      </c>
      <c r="G19" s="327">
        <v>48440626</v>
      </c>
      <c r="H19" s="327">
        <v>42099339</v>
      </c>
    </row>
    <row r="20" spans="1:8" ht="15">
      <c r="A20" s="326" t="s">
        <v>218</v>
      </c>
      <c r="B20" s="326" t="s">
        <v>43</v>
      </c>
      <c r="C20" s="327">
        <v>99065798</v>
      </c>
      <c r="D20" s="327">
        <v>14973462</v>
      </c>
      <c r="E20" s="326" t="s">
        <v>228</v>
      </c>
      <c r="F20" s="326" t="s">
        <v>75</v>
      </c>
      <c r="G20" s="327">
        <v>29222691</v>
      </c>
      <c r="H20" s="327">
        <v>31961620</v>
      </c>
    </row>
    <row r="21" spans="1:8" ht="15">
      <c r="A21" s="326" t="s">
        <v>234</v>
      </c>
      <c r="B21" s="326" t="s">
        <v>77</v>
      </c>
      <c r="C21" s="327">
        <v>133465842</v>
      </c>
      <c r="D21" s="327">
        <v>174215415</v>
      </c>
      <c r="E21" s="326" t="s">
        <v>231</v>
      </c>
      <c r="F21" s="326" t="s">
        <v>76</v>
      </c>
      <c r="G21" s="327">
        <v>29651737</v>
      </c>
      <c r="H21" s="327">
        <v>31132734</v>
      </c>
    </row>
    <row r="22" spans="1:8" ht="15">
      <c r="A22" s="326" t="s">
        <v>235</v>
      </c>
      <c r="B22" s="326" t="s">
        <v>236</v>
      </c>
      <c r="C22" s="327">
        <v>696169459</v>
      </c>
      <c r="D22" s="327">
        <v>927901633</v>
      </c>
      <c r="E22" s="326" t="s">
        <v>235</v>
      </c>
      <c r="F22" s="326" t="s">
        <v>236</v>
      </c>
      <c r="G22" s="327">
        <v>96590250</v>
      </c>
      <c r="H22" s="327">
        <v>90766649</v>
      </c>
    </row>
    <row r="23" spans="1:8" ht="15">
      <c r="A23" s="326" t="s">
        <v>219</v>
      </c>
      <c r="B23" s="326" t="s">
        <v>42</v>
      </c>
      <c r="C23" s="327">
        <v>1124175424</v>
      </c>
      <c r="D23" s="327">
        <v>1153349302</v>
      </c>
      <c r="E23" s="326" t="s">
        <v>219</v>
      </c>
      <c r="F23" s="326" t="s">
        <v>42</v>
      </c>
      <c r="G23" s="327">
        <v>91878545</v>
      </c>
      <c r="H23" s="327">
        <v>105807556</v>
      </c>
    </row>
    <row r="24" spans="1:8" ht="15">
      <c r="A24" s="326" t="s">
        <v>432</v>
      </c>
      <c r="B24" s="326" t="s">
        <v>433</v>
      </c>
      <c r="C24" s="327">
        <v>1101272239</v>
      </c>
      <c r="D24" s="327">
        <v>968300564</v>
      </c>
      <c r="E24" s="326" t="s">
        <v>432</v>
      </c>
      <c r="F24" s="326" t="s">
        <v>433</v>
      </c>
      <c r="G24" s="327">
        <v>231684403</v>
      </c>
      <c r="H24" s="327">
        <v>218321243</v>
      </c>
    </row>
    <row r="25" spans="2:8" ht="15">
      <c r="B25" s="276"/>
      <c r="C25" s="281"/>
      <c r="D25" s="281"/>
      <c r="E25" s="281"/>
      <c r="F25" s="276"/>
      <c r="G25" s="281"/>
      <c r="H25" s="281"/>
    </row>
    <row r="26" spans="2:8" ht="13.5">
      <c r="B26" s="277"/>
      <c r="C26" s="280"/>
      <c r="D26" s="280"/>
      <c r="E26" s="280"/>
      <c r="F26" s="277"/>
      <c r="G26" s="280"/>
      <c r="H26" s="280"/>
    </row>
    <row r="27" spans="2:8" ht="15">
      <c r="B27" s="276" t="s">
        <v>144</v>
      </c>
      <c r="C27" s="201">
        <f>'Table 1'!$N$1</f>
        <v>2014</v>
      </c>
      <c r="D27" s="201">
        <f>'Table 1'!$O$1</f>
        <v>2013</v>
      </c>
      <c r="E27" s="276"/>
      <c r="F27" s="276" t="s">
        <v>145</v>
      </c>
      <c r="G27" s="201">
        <f>'Table 1'!$N$1</f>
        <v>2014</v>
      </c>
      <c r="H27" s="201">
        <f>'Table 1'!$O$1</f>
        <v>2013</v>
      </c>
    </row>
    <row r="28" spans="1:8" ht="15">
      <c r="A28" s="325" t="s">
        <v>155</v>
      </c>
      <c r="B28" s="325" t="s">
        <v>169</v>
      </c>
      <c r="C28" s="325" t="s">
        <v>166</v>
      </c>
      <c r="D28" s="325" t="s">
        <v>167</v>
      </c>
      <c r="E28" s="325" t="s">
        <v>155</v>
      </c>
      <c r="F28" s="325" t="s">
        <v>169</v>
      </c>
      <c r="G28" s="325" t="s">
        <v>166</v>
      </c>
      <c r="H28" s="325" t="s">
        <v>167</v>
      </c>
    </row>
    <row r="29" spans="1:8" ht="15">
      <c r="A29" s="326" t="s">
        <v>226</v>
      </c>
      <c r="B29" s="326" t="s">
        <v>72</v>
      </c>
      <c r="C29" s="327">
        <v>27292965</v>
      </c>
      <c r="D29" s="327">
        <v>21611564</v>
      </c>
      <c r="E29" s="326" t="s">
        <v>225</v>
      </c>
      <c r="F29" s="326" t="s">
        <v>69</v>
      </c>
      <c r="G29" s="327">
        <v>18476773</v>
      </c>
      <c r="H29" s="327">
        <v>16082045</v>
      </c>
    </row>
    <row r="30" spans="1:8" ht="15">
      <c r="A30" s="326" t="s">
        <v>228</v>
      </c>
      <c r="B30" s="326" t="s">
        <v>75</v>
      </c>
      <c r="C30" s="327">
        <v>20589757</v>
      </c>
      <c r="D30" s="327">
        <v>23157602</v>
      </c>
      <c r="E30" s="326" t="s">
        <v>226</v>
      </c>
      <c r="F30" s="326" t="s">
        <v>72</v>
      </c>
      <c r="G30" s="327">
        <v>48440626</v>
      </c>
      <c r="H30" s="327">
        <v>42099339</v>
      </c>
    </row>
    <row r="31" spans="1:8" ht="15">
      <c r="A31" s="326" t="s">
        <v>231</v>
      </c>
      <c r="B31" s="326" t="s">
        <v>76</v>
      </c>
      <c r="C31" s="327">
        <v>86231082</v>
      </c>
      <c r="D31" s="327">
        <v>9776882</v>
      </c>
      <c r="E31" s="326" t="s">
        <v>228</v>
      </c>
      <c r="F31" s="326" t="s">
        <v>75</v>
      </c>
      <c r="G31" s="327">
        <v>29222691</v>
      </c>
      <c r="H31" s="327">
        <v>31961620</v>
      </c>
    </row>
    <row r="32" spans="1:8" ht="15">
      <c r="A32" s="326" t="s">
        <v>234</v>
      </c>
      <c r="B32" s="326" t="s">
        <v>77</v>
      </c>
      <c r="C32" s="327">
        <v>133465842</v>
      </c>
      <c r="D32" s="327">
        <v>174215415</v>
      </c>
      <c r="E32" s="326" t="s">
        <v>231</v>
      </c>
      <c r="F32" s="326" t="s">
        <v>76</v>
      </c>
      <c r="G32" s="327">
        <v>29651737</v>
      </c>
      <c r="H32" s="327">
        <v>31132734</v>
      </c>
    </row>
    <row r="33" spans="1:8" ht="15">
      <c r="A33" s="326" t="s">
        <v>235</v>
      </c>
      <c r="B33" s="326" t="s">
        <v>236</v>
      </c>
      <c r="C33" s="327">
        <v>696169459</v>
      </c>
      <c r="D33" s="327">
        <v>927901633</v>
      </c>
      <c r="E33" s="326" t="s">
        <v>235</v>
      </c>
      <c r="F33" s="326" t="s">
        <v>236</v>
      </c>
      <c r="G33" s="327">
        <v>96590250</v>
      </c>
      <c r="H33" s="327">
        <v>90766649</v>
      </c>
    </row>
    <row r="34" spans="1:8" ht="15">
      <c r="A34" s="326" t="s">
        <v>237</v>
      </c>
      <c r="B34" s="326" t="s">
        <v>238</v>
      </c>
      <c r="C34" s="327">
        <v>16640162</v>
      </c>
      <c r="D34" s="327">
        <v>19453139</v>
      </c>
      <c r="E34" s="326" t="s">
        <v>237</v>
      </c>
      <c r="F34" s="326" t="s">
        <v>238</v>
      </c>
      <c r="G34" s="327">
        <v>19459262</v>
      </c>
      <c r="H34" s="327">
        <v>18946111</v>
      </c>
    </row>
    <row r="35" spans="1:8" ht="15">
      <c r="A35" s="326" t="s">
        <v>432</v>
      </c>
      <c r="B35" s="326" t="s">
        <v>433</v>
      </c>
      <c r="C35" s="327">
        <v>8540154</v>
      </c>
      <c r="D35" s="327">
        <v>8902861</v>
      </c>
      <c r="E35" s="326" t="s">
        <v>432</v>
      </c>
      <c r="F35" s="326" t="s">
        <v>433</v>
      </c>
      <c r="G35" s="327">
        <v>43889758</v>
      </c>
      <c r="H35" s="327">
        <v>44907171</v>
      </c>
    </row>
    <row r="36" spans="2:8" ht="15">
      <c r="B36" s="276"/>
      <c r="C36" s="281"/>
      <c r="D36" s="281"/>
      <c r="E36" s="281"/>
      <c r="F36" s="276"/>
      <c r="G36" s="281"/>
      <c r="H36" s="281"/>
    </row>
    <row r="38" spans="2:6" ht="13.5">
      <c r="B38" s="277"/>
      <c r="C38" s="280"/>
      <c r="D38" s="280"/>
      <c r="E38" s="280"/>
      <c r="F38" s="277"/>
    </row>
    <row r="39" spans="2:6" ht="13.5">
      <c r="B39" s="277"/>
      <c r="C39" s="280"/>
      <c r="D39" s="280"/>
      <c r="E39" s="280"/>
      <c r="F39" s="277"/>
    </row>
    <row r="40" spans="2:6" ht="13.5">
      <c r="B40" s="277"/>
      <c r="C40" s="280"/>
      <c r="D40" s="280"/>
      <c r="E40" s="280"/>
      <c r="F40" s="277"/>
    </row>
    <row r="41" spans="2:6" ht="13.5">
      <c r="B41" s="277"/>
      <c r="C41" s="280"/>
      <c r="D41" s="280"/>
      <c r="E41" s="280"/>
      <c r="F41" s="277"/>
    </row>
    <row r="42" spans="2:6" ht="13.5">
      <c r="B42" s="277"/>
      <c r="C42" s="280"/>
      <c r="D42" s="280"/>
      <c r="E42" s="280"/>
      <c r="F42" s="277"/>
    </row>
    <row r="43" spans="2:6" ht="13.5">
      <c r="B43" s="277"/>
      <c r="C43" s="277"/>
      <c r="D43" s="277"/>
      <c r="E43" s="277"/>
      <c r="F43" s="277"/>
    </row>
    <row r="44" spans="2:6" ht="13.5">
      <c r="B44" s="277"/>
      <c r="C44" s="277"/>
      <c r="D44" s="277"/>
      <c r="E44" s="277"/>
      <c r="F44" s="277"/>
    </row>
    <row r="45" spans="2:6" ht="13.5">
      <c r="B45" s="277"/>
      <c r="C45" s="277"/>
      <c r="D45" s="277"/>
      <c r="E45" s="277"/>
      <c r="F45" s="277"/>
    </row>
    <row r="46" spans="2:6" ht="13.5">
      <c r="B46" s="277"/>
      <c r="C46" s="277"/>
      <c r="D46" s="277"/>
      <c r="E46" s="277"/>
      <c r="F46" s="277"/>
    </row>
    <row r="47" spans="2:6" ht="13.5">
      <c r="B47" s="277"/>
      <c r="C47" s="277"/>
      <c r="D47" s="277"/>
      <c r="E47" s="277"/>
      <c r="F47" s="277"/>
    </row>
    <row r="48" spans="2:6" ht="13.5">
      <c r="B48" s="277"/>
      <c r="C48" s="277"/>
      <c r="D48" s="277"/>
      <c r="E48" s="277"/>
      <c r="F48" s="277"/>
    </row>
    <row r="49" spans="2:6" ht="13.5">
      <c r="B49" s="277"/>
      <c r="C49" s="277"/>
      <c r="D49" s="277"/>
      <c r="E49" s="277"/>
      <c r="F49" s="277"/>
    </row>
    <row r="50" spans="2:6" ht="13.5">
      <c r="B50" s="277"/>
      <c r="C50" s="277"/>
      <c r="D50" s="277"/>
      <c r="E50" s="277"/>
      <c r="F50" s="277"/>
    </row>
    <row r="51" spans="2:6" ht="13.5">
      <c r="B51" s="277"/>
      <c r="C51" s="277"/>
      <c r="D51" s="277"/>
      <c r="E51" s="277"/>
      <c r="F51" s="277"/>
    </row>
    <row r="52" spans="5:6" ht="13.5">
      <c r="E52" s="277"/>
      <c r="F52" s="277"/>
    </row>
    <row r="53" spans="2:6" ht="13.5">
      <c r="B53" s="277"/>
      <c r="C53" s="277"/>
      <c r="D53" s="277"/>
      <c r="E53" s="277"/>
      <c r="F53" s="277"/>
    </row>
    <row r="54" spans="2:6" ht="13.5">
      <c r="B54" s="277"/>
      <c r="C54" s="277"/>
      <c r="D54" s="277"/>
      <c r="E54" s="277"/>
      <c r="F54" s="277"/>
    </row>
    <row r="55" spans="2:6" ht="13.5">
      <c r="B55" s="277"/>
      <c r="C55" s="277"/>
      <c r="D55" s="277"/>
      <c r="E55" s="277"/>
      <c r="F55" s="277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workbookViewId="0" topLeftCell="A1">
      <selection activeCell="M1" sqref="M1:M65536"/>
    </sheetView>
  </sheetViews>
  <sheetFormatPr defaultColWidth="9.140625" defaultRowHeight="12.75"/>
  <cols>
    <col min="1" max="1" width="3.7109375" style="5" customWidth="1"/>
    <col min="2" max="2" width="46.421875" style="5" customWidth="1"/>
    <col min="3" max="4" width="14.00390625" style="5" customWidth="1"/>
    <col min="5" max="5" width="12.57421875" style="5" customWidth="1"/>
    <col min="6" max="6" width="12.421875" style="5" customWidth="1"/>
    <col min="7" max="8" width="12.57421875" style="5" customWidth="1"/>
    <col min="9" max="9" width="14.140625" style="5" customWidth="1"/>
    <col min="10" max="10" width="13.57421875" style="5" customWidth="1"/>
    <col min="11" max="12" width="9.140625" style="5" customWidth="1"/>
    <col min="13" max="13" width="9.57421875" style="81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9" ht="14.25" customHeight="1">
      <c r="A1" s="1"/>
      <c r="B1" s="366" t="s">
        <v>149</v>
      </c>
      <c r="C1" s="366"/>
      <c r="D1" s="366"/>
      <c r="E1" s="366"/>
      <c r="F1" s="366"/>
      <c r="G1" s="366"/>
      <c r="H1" s="366"/>
      <c r="I1" s="366"/>
      <c r="J1" s="366"/>
      <c r="K1" s="4"/>
      <c r="L1" s="4"/>
      <c r="M1" s="328" t="s">
        <v>179</v>
      </c>
      <c r="N1" s="277">
        <v>2014</v>
      </c>
      <c r="O1" s="277">
        <v>2013</v>
      </c>
      <c r="P1" s="4"/>
      <c r="Q1" s="4"/>
      <c r="R1" s="4"/>
      <c r="S1" s="4"/>
    </row>
    <row r="2" spans="1:19" ht="14.25" customHeight="1">
      <c r="A2" s="3"/>
      <c r="B2" s="366" t="str">
        <f>UPPER('Table 1'!$M$1)&amp;" "&amp;'Table 1'!$N$1&amp;" WITH THE CORRESPONDING MONTH OF "&amp;'Table 1'!$O$1</f>
        <v>DECEMBER  2014 WITH THE CORRESPONDING MONTH OF 2013</v>
      </c>
      <c r="C2" s="366"/>
      <c r="D2" s="366"/>
      <c r="E2" s="366"/>
      <c r="F2" s="366"/>
      <c r="G2" s="366"/>
      <c r="H2" s="366"/>
      <c r="I2" s="366"/>
      <c r="J2" s="366"/>
      <c r="K2" s="4"/>
      <c r="L2" s="4"/>
      <c r="M2" s="169"/>
      <c r="N2" s="4"/>
      <c r="O2" s="4"/>
      <c r="P2" s="4"/>
      <c r="Q2" s="4"/>
      <c r="R2" s="4"/>
      <c r="S2" s="4"/>
    </row>
    <row r="3" spans="1:19" ht="15">
      <c r="A3" s="3"/>
      <c r="B3" s="6" t="s">
        <v>0</v>
      </c>
      <c r="C3" s="3"/>
      <c r="D3" s="3"/>
      <c r="E3" s="3"/>
      <c r="F3" s="1"/>
      <c r="G3" s="1"/>
      <c r="H3" s="1"/>
      <c r="I3" s="1"/>
      <c r="J3" s="1"/>
      <c r="K3" s="4"/>
      <c r="L3" s="4"/>
      <c r="M3" s="169"/>
      <c r="N3" s="4"/>
      <c r="O3" s="4"/>
      <c r="P3" s="4"/>
      <c r="Q3" s="4"/>
      <c r="R3" s="4"/>
      <c r="S3" s="4"/>
    </row>
    <row r="4" spans="1:22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169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25" t="s">
        <v>156</v>
      </c>
      <c r="N5" s="325" t="s">
        <v>157</v>
      </c>
      <c r="O5" s="325" t="s">
        <v>158</v>
      </c>
      <c r="P5" s="325" t="s">
        <v>159</v>
      </c>
      <c r="Q5" s="325" t="s">
        <v>160</v>
      </c>
      <c r="R5" s="325" t="s">
        <v>161</v>
      </c>
      <c r="S5" s="325" t="s">
        <v>162</v>
      </c>
      <c r="T5" s="325" t="s">
        <v>163</v>
      </c>
      <c r="U5" s="325" t="s">
        <v>164</v>
      </c>
      <c r="V5" s="325" t="s">
        <v>165</v>
      </c>
    </row>
    <row r="6" spans="1:22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29" t="s">
        <v>180</v>
      </c>
      <c r="N6" s="326" t="s">
        <v>181</v>
      </c>
      <c r="O6" s="327">
        <v>52483088</v>
      </c>
      <c r="P6" s="327">
        <v>39339238</v>
      </c>
      <c r="Q6" s="327">
        <v>4358128</v>
      </c>
      <c r="R6" s="327">
        <v>3830826</v>
      </c>
      <c r="S6" s="327">
        <v>324055</v>
      </c>
      <c r="T6" s="327">
        <v>79691</v>
      </c>
      <c r="U6" s="327">
        <v>4682183</v>
      </c>
      <c r="V6" s="327">
        <v>3910517</v>
      </c>
    </row>
    <row r="7" spans="1:22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7</v>
      </c>
      <c r="H7" s="23"/>
      <c r="I7" s="22" t="s">
        <v>8</v>
      </c>
      <c r="J7" s="21"/>
      <c r="K7" s="24"/>
      <c r="L7" s="24"/>
      <c r="M7" s="329" t="s">
        <v>182</v>
      </c>
      <c r="N7" s="326" t="s">
        <v>183</v>
      </c>
      <c r="O7" s="327">
        <v>8570043</v>
      </c>
      <c r="P7" s="327">
        <v>10455516</v>
      </c>
      <c r="Q7" s="327">
        <v>5557704</v>
      </c>
      <c r="R7" s="327">
        <v>5742696</v>
      </c>
      <c r="S7" s="327">
        <v>1538268</v>
      </c>
      <c r="T7" s="327">
        <v>586918</v>
      </c>
      <c r="U7" s="327">
        <v>7095972</v>
      </c>
      <c r="V7" s="327">
        <v>6329614</v>
      </c>
    </row>
    <row r="8" spans="1:22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29" t="s">
        <v>184</v>
      </c>
      <c r="N8" s="326" t="s">
        <v>185</v>
      </c>
      <c r="O8" s="327">
        <v>6107045</v>
      </c>
      <c r="P8" s="327">
        <v>3311880</v>
      </c>
      <c r="Q8" s="327">
        <v>889401</v>
      </c>
      <c r="R8" s="327">
        <v>2431444</v>
      </c>
      <c r="S8" s="327">
        <v>11033</v>
      </c>
      <c r="T8" s="327">
        <v>452</v>
      </c>
      <c r="U8" s="327">
        <v>900434</v>
      </c>
      <c r="V8" s="327">
        <v>2431896</v>
      </c>
    </row>
    <row r="9" spans="1:22" ht="15.75">
      <c r="A9" s="27"/>
      <c r="B9" s="319"/>
      <c r="C9" s="84" t="str">
        <f>'Table 1'!$N$1&amp;"*"</f>
        <v>2014*</v>
      </c>
      <c r="D9" s="85">
        <f>'Table 1'!$O$1</f>
        <v>2013</v>
      </c>
      <c r="E9" s="84" t="str">
        <f>'Table 1'!$N$1&amp;"*"</f>
        <v>2014*</v>
      </c>
      <c r="F9" s="85">
        <f>'Table 1'!$O$1</f>
        <v>2013</v>
      </c>
      <c r="G9" s="84" t="str">
        <f>'Table 1'!$N$1&amp;"*"</f>
        <v>2014*</v>
      </c>
      <c r="H9" s="85">
        <f>'Table 1'!$O$1</f>
        <v>2013</v>
      </c>
      <c r="I9" s="84" t="str">
        <f>'Table 1'!$N$1&amp;"*"</f>
        <v>2014*</v>
      </c>
      <c r="J9" s="85">
        <f>'Table 1'!$O$1</f>
        <v>2013</v>
      </c>
      <c r="K9" s="24"/>
      <c r="L9" s="24"/>
      <c r="M9" s="329" t="s">
        <v>186</v>
      </c>
      <c r="N9" s="326" t="s">
        <v>187</v>
      </c>
      <c r="O9" s="327">
        <v>55470841</v>
      </c>
      <c r="P9" s="327">
        <v>87375564</v>
      </c>
      <c r="Q9" s="327">
        <v>4776962</v>
      </c>
      <c r="R9" s="327">
        <v>5981</v>
      </c>
      <c r="S9" s="327">
        <v>23888951</v>
      </c>
      <c r="T9" s="327">
        <v>35423331</v>
      </c>
      <c r="U9" s="327">
        <v>28665913</v>
      </c>
      <c r="V9" s="327">
        <v>35429312</v>
      </c>
    </row>
    <row r="10" spans="1:22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29" t="s">
        <v>188</v>
      </c>
      <c r="N10" s="326" t="s">
        <v>189</v>
      </c>
      <c r="O10" s="327">
        <v>2346840</v>
      </c>
      <c r="P10" s="327">
        <v>1616992</v>
      </c>
      <c r="Q10" s="327">
        <v>258169</v>
      </c>
      <c r="R10" s="327">
        <v>147143</v>
      </c>
      <c r="S10" s="327">
        <v>2706</v>
      </c>
      <c r="T10" s="327">
        <v>2933</v>
      </c>
      <c r="U10" s="327">
        <v>260875</v>
      </c>
      <c r="V10" s="327">
        <v>150076</v>
      </c>
    </row>
    <row r="11" spans="1:22" ht="15.75" customHeight="1">
      <c r="A11" s="30"/>
      <c r="B11" s="31" t="s">
        <v>9</v>
      </c>
      <c r="C11" s="32">
        <f aca="true" t="shared" si="0" ref="C11:J11">O6</f>
        <v>52483088</v>
      </c>
      <c r="D11" s="33">
        <f t="shared" si="0"/>
        <v>39339238</v>
      </c>
      <c r="E11" s="34">
        <f t="shared" si="0"/>
        <v>4358128</v>
      </c>
      <c r="F11" s="33">
        <f t="shared" si="0"/>
        <v>3830826</v>
      </c>
      <c r="G11" s="34">
        <f t="shared" si="0"/>
        <v>324055</v>
      </c>
      <c r="H11" s="33">
        <f t="shared" si="0"/>
        <v>79691</v>
      </c>
      <c r="I11" s="34">
        <f t="shared" si="0"/>
        <v>4682183</v>
      </c>
      <c r="J11" s="33">
        <f t="shared" si="0"/>
        <v>3910517</v>
      </c>
      <c r="K11" s="24"/>
      <c r="L11" s="35"/>
      <c r="M11" s="329" t="s">
        <v>190</v>
      </c>
      <c r="N11" s="326" t="s">
        <v>191</v>
      </c>
      <c r="O11" s="327">
        <v>30597665</v>
      </c>
      <c r="P11" s="327">
        <v>29829712</v>
      </c>
      <c r="Q11" s="327">
        <v>5839672</v>
      </c>
      <c r="R11" s="327">
        <v>6543169</v>
      </c>
      <c r="S11" s="327">
        <v>6304253</v>
      </c>
      <c r="T11" s="327">
        <v>3369660</v>
      </c>
      <c r="U11" s="327">
        <v>12143925</v>
      </c>
      <c r="V11" s="327">
        <v>9912829</v>
      </c>
    </row>
    <row r="12" spans="1:22" ht="15">
      <c r="A12" s="36"/>
      <c r="B12" s="31"/>
      <c r="C12" s="32"/>
      <c r="D12" s="33"/>
      <c r="E12" s="34"/>
      <c r="F12" s="33"/>
      <c r="G12" s="34"/>
      <c r="H12" s="33"/>
      <c r="I12" s="34"/>
      <c r="J12" s="33"/>
      <c r="K12" s="27"/>
      <c r="L12" s="27"/>
      <c r="M12" s="329" t="s">
        <v>192</v>
      </c>
      <c r="N12" s="326" t="s">
        <v>193</v>
      </c>
      <c r="O12" s="327">
        <v>33181579</v>
      </c>
      <c r="P12" s="327">
        <v>31511858</v>
      </c>
      <c r="Q12" s="327">
        <v>6502281</v>
      </c>
      <c r="R12" s="327">
        <v>6805523</v>
      </c>
      <c r="S12" s="327">
        <v>567975</v>
      </c>
      <c r="T12" s="327">
        <v>457945</v>
      </c>
      <c r="U12" s="327">
        <v>7070256</v>
      </c>
      <c r="V12" s="327">
        <v>7263468</v>
      </c>
    </row>
    <row r="13" spans="1:22" ht="15">
      <c r="A13" s="30"/>
      <c r="B13" s="31" t="s">
        <v>10</v>
      </c>
      <c r="C13" s="32">
        <f>O7</f>
        <v>8570043</v>
      </c>
      <c r="D13" s="34">
        <f aca="true" t="shared" si="1" ref="D13:J13">P7</f>
        <v>10455516</v>
      </c>
      <c r="E13" s="32">
        <f t="shared" si="1"/>
        <v>5557704</v>
      </c>
      <c r="F13" s="34">
        <f t="shared" si="1"/>
        <v>5742696</v>
      </c>
      <c r="G13" s="32">
        <f t="shared" si="1"/>
        <v>1538268</v>
      </c>
      <c r="H13" s="34">
        <f t="shared" si="1"/>
        <v>586918</v>
      </c>
      <c r="I13" s="32">
        <f t="shared" si="1"/>
        <v>7095972</v>
      </c>
      <c r="J13" s="33">
        <f t="shared" si="1"/>
        <v>6329614</v>
      </c>
      <c r="K13" s="27"/>
      <c r="L13" s="36"/>
      <c r="M13" s="329" t="s">
        <v>194</v>
      </c>
      <c r="N13" s="326" t="s">
        <v>195</v>
      </c>
      <c r="O13" s="327">
        <v>56666035</v>
      </c>
      <c r="P13" s="327">
        <v>65635966</v>
      </c>
      <c r="Q13" s="327">
        <v>2025546</v>
      </c>
      <c r="R13" s="327">
        <v>3546284</v>
      </c>
      <c r="S13" s="327">
        <v>6840557</v>
      </c>
      <c r="T13" s="327">
        <v>582320</v>
      </c>
      <c r="U13" s="327">
        <v>8866103</v>
      </c>
      <c r="V13" s="327">
        <v>4128604</v>
      </c>
    </row>
    <row r="14" spans="1:22" ht="15">
      <c r="A14" s="36"/>
      <c r="B14" s="31"/>
      <c r="C14" s="32"/>
      <c r="D14" s="34"/>
      <c r="E14" s="32"/>
      <c r="F14" s="34"/>
      <c r="G14" s="32"/>
      <c r="H14" s="34"/>
      <c r="I14" s="32"/>
      <c r="J14" s="33"/>
      <c r="K14" s="30"/>
      <c r="L14" s="30"/>
      <c r="M14" s="329" t="s">
        <v>196</v>
      </c>
      <c r="N14" s="326" t="s">
        <v>197</v>
      </c>
      <c r="O14" s="327">
        <v>50303448</v>
      </c>
      <c r="P14" s="327">
        <v>44238754</v>
      </c>
      <c r="Q14" s="327">
        <v>3915543</v>
      </c>
      <c r="R14" s="327">
        <v>7434501</v>
      </c>
      <c r="S14" s="327">
        <v>10140769</v>
      </c>
      <c r="T14" s="327">
        <v>3201807</v>
      </c>
      <c r="U14" s="327">
        <v>14056312</v>
      </c>
      <c r="V14" s="327">
        <v>10636308</v>
      </c>
    </row>
    <row r="15" spans="1:22" ht="15">
      <c r="A15" s="30"/>
      <c r="B15" s="31" t="s">
        <v>11</v>
      </c>
      <c r="C15" s="32">
        <f>O8</f>
        <v>6107045</v>
      </c>
      <c r="D15" s="34">
        <f aca="true" t="shared" si="2" ref="D15:J15">P8</f>
        <v>3311880</v>
      </c>
      <c r="E15" s="32">
        <f t="shared" si="2"/>
        <v>889401</v>
      </c>
      <c r="F15" s="34">
        <f t="shared" si="2"/>
        <v>2431444</v>
      </c>
      <c r="G15" s="32">
        <f t="shared" si="2"/>
        <v>11033</v>
      </c>
      <c r="H15" s="34">
        <f t="shared" si="2"/>
        <v>452</v>
      </c>
      <c r="I15" s="32">
        <f t="shared" si="2"/>
        <v>900434</v>
      </c>
      <c r="J15" s="33">
        <f t="shared" si="2"/>
        <v>2431896</v>
      </c>
      <c r="K15" s="36"/>
      <c r="L15" s="36"/>
      <c r="M15" s="329" t="s">
        <v>198</v>
      </c>
      <c r="N15" s="326" t="s">
        <v>199</v>
      </c>
      <c r="O15" s="327">
        <v>1447063</v>
      </c>
      <c r="P15" s="327">
        <v>1459023</v>
      </c>
      <c r="Q15" s="327">
        <v>400513</v>
      </c>
      <c r="R15" s="327">
        <v>523549</v>
      </c>
      <c r="S15" s="327">
        <v>100969</v>
      </c>
      <c r="T15" s="327">
        <v>650</v>
      </c>
      <c r="U15" s="327">
        <v>501482</v>
      </c>
      <c r="V15" s="327">
        <v>524199</v>
      </c>
    </row>
    <row r="16" spans="1:22" ht="15">
      <c r="A16" s="36"/>
      <c r="B16" s="31" t="s">
        <v>12</v>
      </c>
      <c r="C16" s="38"/>
      <c r="D16" s="46"/>
      <c r="E16" s="38"/>
      <c r="F16" s="46"/>
      <c r="G16" s="38"/>
      <c r="H16" s="46"/>
      <c r="I16" s="38"/>
      <c r="J16" s="37"/>
      <c r="K16" s="39"/>
      <c r="L16" s="39"/>
      <c r="M16" s="169"/>
      <c r="N16" s="4"/>
      <c r="O16" s="4"/>
      <c r="P16" s="4"/>
      <c r="Q16" s="4"/>
      <c r="R16" s="4"/>
      <c r="S16" s="4"/>
      <c r="T16" s="4"/>
      <c r="U16" s="4"/>
      <c r="V16" s="4"/>
    </row>
    <row r="17" spans="1:19" ht="15">
      <c r="A17" s="36"/>
      <c r="B17" s="31"/>
      <c r="C17" s="38"/>
      <c r="D17" s="46"/>
      <c r="E17" s="38"/>
      <c r="F17" s="46"/>
      <c r="G17" s="38"/>
      <c r="H17" s="46"/>
      <c r="I17" s="38"/>
      <c r="J17" s="37"/>
      <c r="K17" s="27"/>
      <c r="L17" s="27"/>
      <c r="M17" s="330"/>
      <c r="N17" s="41"/>
      <c r="O17" s="42"/>
      <c r="P17" s="42"/>
      <c r="Q17" s="42"/>
      <c r="R17" s="42"/>
      <c r="S17" s="4"/>
    </row>
    <row r="18" spans="1:19" ht="15">
      <c r="A18" s="30"/>
      <c r="B18" s="31" t="s">
        <v>13</v>
      </c>
      <c r="C18" s="32">
        <f>O9</f>
        <v>55470841</v>
      </c>
      <c r="D18" s="34">
        <f aca="true" t="shared" si="3" ref="D18:J18">P9</f>
        <v>87375564</v>
      </c>
      <c r="E18" s="32">
        <f t="shared" si="3"/>
        <v>4776962</v>
      </c>
      <c r="F18" s="34">
        <f t="shared" si="3"/>
        <v>5981</v>
      </c>
      <c r="G18" s="32">
        <f t="shared" si="3"/>
        <v>23888951</v>
      </c>
      <c r="H18" s="34">
        <f t="shared" si="3"/>
        <v>35423331</v>
      </c>
      <c r="I18" s="32">
        <f t="shared" si="3"/>
        <v>28665913</v>
      </c>
      <c r="J18" s="33">
        <f t="shared" si="3"/>
        <v>35429312</v>
      </c>
      <c r="K18" s="27"/>
      <c r="L18" s="27"/>
      <c r="M18" s="331"/>
      <c r="N18" s="18"/>
      <c r="O18" s="18"/>
      <c r="P18" s="18"/>
      <c r="Q18" s="18"/>
      <c r="R18" s="18"/>
      <c r="S18" s="4"/>
    </row>
    <row r="19" spans="1:19" ht="15">
      <c r="A19" s="36"/>
      <c r="B19" s="31" t="s">
        <v>14</v>
      </c>
      <c r="C19" s="43"/>
      <c r="D19" s="282"/>
      <c r="E19" s="43"/>
      <c r="F19" s="282"/>
      <c r="G19" s="43"/>
      <c r="H19" s="282"/>
      <c r="I19" s="43"/>
      <c r="J19" s="283"/>
      <c r="K19" s="27"/>
      <c r="L19" s="27"/>
      <c r="M19" s="331"/>
      <c r="N19" s="17"/>
      <c r="O19" s="18"/>
      <c r="P19" s="18"/>
      <c r="Q19" s="18"/>
      <c r="R19" s="18"/>
      <c r="S19" s="4"/>
    </row>
    <row r="20" spans="1:19" ht="15">
      <c r="A20" s="36"/>
      <c r="B20" s="44"/>
      <c r="C20" s="43"/>
      <c r="D20" s="282"/>
      <c r="E20" s="43"/>
      <c r="F20" s="282"/>
      <c r="G20" s="43"/>
      <c r="H20" s="282"/>
      <c r="I20" s="43"/>
      <c r="J20" s="283"/>
      <c r="K20" s="27"/>
      <c r="L20" s="27"/>
      <c r="M20" s="331"/>
      <c r="N20" s="17"/>
      <c r="O20" s="18"/>
      <c r="P20" s="18"/>
      <c r="Q20" s="18"/>
      <c r="R20" s="18"/>
      <c r="S20" s="4"/>
    </row>
    <row r="21" spans="1:19" ht="15">
      <c r="A21" s="30"/>
      <c r="B21" s="31" t="s">
        <v>15</v>
      </c>
      <c r="C21" s="32">
        <f>O10</f>
        <v>2346840</v>
      </c>
      <c r="D21" s="34">
        <f aca="true" t="shared" si="4" ref="D21:J21">P10</f>
        <v>1616992</v>
      </c>
      <c r="E21" s="32">
        <f t="shared" si="4"/>
        <v>258169</v>
      </c>
      <c r="F21" s="34">
        <f t="shared" si="4"/>
        <v>147143</v>
      </c>
      <c r="G21" s="32">
        <f t="shared" si="4"/>
        <v>2706</v>
      </c>
      <c r="H21" s="34">
        <f t="shared" si="4"/>
        <v>2933</v>
      </c>
      <c r="I21" s="32">
        <f t="shared" si="4"/>
        <v>260875</v>
      </c>
      <c r="J21" s="33">
        <f t="shared" si="4"/>
        <v>150076</v>
      </c>
      <c r="K21" s="27"/>
      <c r="L21" s="27"/>
      <c r="M21" s="331"/>
      <c r="N21" s="17"/>
      <c r="O21" s="18"/>
      <c r="P21" s="18"/>
      <c r="Q21" s="18"/>
      <c r="R21" s="18"/>
      <c r="S21" s="4"/>
    </row>
    <row r="22" spans="1:19" ht="15">
      <c r="A22" s="45"/>
      <c r="B22" s="31"/>
      <c r="C22" s="32"/>
      <c r="D22" s="34"/>
      <c r="E22" s="32"/>
      <c r="F22" s="34"/>
      <c r="G22" s="32"/>
      <c r="H22" s="34"/>
      <c r="I22" s="32"/>
      <c r="J22" s="33"/>
      <c r="K22" s="27"/>
      <c r="L22" s="27"/>
      <c r="M22" s="331"/>
      <c r="N22" s="17"/>
      <c r="O22" s="18"/>
      <c r="P22" s="18"/>
      <c r="Q22" s="18"/>
      <c r="R22" s="18"/>
      <c r="S22" s="4"/>
    </row>
    <row r="23" spans="1:20" ht="15">
      <c r="A23" s="30"/>
      <c r="B23" s="31" t="s">
        <v>16</v>
      </c>
      <c r="C23" s="32">
        <f>O11</f>
        <v>30597665</v>
      </c>
      <c r="D23" s="34">
        <f aca="true" t="shared" si="5" ref="D23:J23">P11</f>
        <v>29829712</v>
      </c>
      <c r="E23" s="32">
        <f t="shared" si="5"/>
        <v>5839672</v>
      </c>
      <c r="F23" s="34">
        <f t="shared" si="5"/>
        <v>6543169</v>
      </c>
      <c r="G23" s="32">
        <f t="shared" si="5"/>
        <v>6304253</v>
      </c>
      <c r="H23" s="34">
        <f t="shared" si="5"/>
        <v>3369660</v>
      </c>
      <c r="I23" s="32">
        <f t="shared" si="5"/>
        <v>12143925</v>
      </c>
      <c r="J23" s="33">
        <f t="shared" si="5"/>
        <v>9912829</v>
      </c>
      <c r="K23" s="27"/>
      <c r="L23" s="27"/>
      <c r="M23" s="331"/>
      <c r="N23" s="17"/>
      <c r="O23" s="18"/>
      <c r="P23" s="18"/>
      <c r="Q23" s="18"/>
      <c r="R23" s="18"/>
      <c r="S23" s="27"/>
      <c r="T23" s="27"/>
    </row>
    <row r="24" spans="1:19" ht="15">
      <c r="A24" s="36"/>
      <c r="B24" s="44"/>
      <c r="C24" s="43"/>
      <c r="D24" s="282"/>
      <c r="E24" s="43"/>
      <c r="F24" s="282"/>
      <c r="G24" s="43"/>
      <c r="H24" s="282"/>
      <c r="I24" s="43"/>
      <c r="J24" s="283"/>
      <c r="K24" s="27"/>
      <c r="L24" s="27"/>
      <c r="M24" s="331"/>
      <c r="N24" s="17"/>
      <c r="O24" s="18"/>
      <c r="P24" s="18"/>
      <c r="Q24" s="18"/>
      <c r="R24" s="18"/>
      <c r="S24" s="4"/>
    </row>
    <row r="25" spans="1:19" ht="15">
      <c r="A25" s="30"/>
      <c r="B25" s="31" t="s">
        <v>17</v>
      </c>
      <c r="C25" s="32">
        <f>O12</f>
        <v>33181579</v>
      </c>
      <c r="D25" s="34">
        <f aca="true" t="shared" si="6" ref="D25:J25">P12</f>
        <v>31511858</v>
      </c>
      <c r="E25" s="32">
        <f t="shared" si="6"/>
        <v>6502281</v>
      </c>
      <c r="F25" s="34">
        <f t="shared" si="6"/>
        <v>6805523</v>
      </c>
      <c r="G25" s="32">
        <f t="shared" si="6"/>
        <v>567975</v>
      </c>
      <c r="H25" s="34">
        <f t="shared" si="6"/>
        <v>457945</v>
      </c>
      <c r="I25" s="32">
        <f t="shared" si="6"/>
        <v>7070256</v>
      </c>
      <c r="J25" s="33">
        <f t="shared" si="6"/>
        <v>7263468</v>
      </c>
      <c r="K25" s="27"/>
      <c r="L25" s="27"/>
      <c r="M25" s="331"/>
      <c r="N25" s="17"/>
      <c r="O25" s="18"/>
      <c r="P25" s="18"/>
      <c r="Q25" s="18"/>
      <c r="R25" s="18"/>
      <c r="S25" s="4"/>
    </row>
    <row r="26" spans="1:19" ht="15">
      <c r="A26" s="36"/>
      <c r="B26" s="31" t="s">
        <v>18</v>
      </c>
      <c r="C26" s="43"/>
      <c r="D26" s="282"/>
      <c r="E26" s="43"/>
      <c r="F26" s="282"/>
      <c r="G26" s="43"/>
      <c r="H26" s="282"/>
      <c r="I26" s="43"/>
      <c r="J26" s="283"/>
      <c r="K26" s="27"/>
      <c r="L26" s="27"/>
      <c r="M26" s="331"/>
      <c r="N26" s="17"/>
      <c r="O26" s="18"/>
      <c r="P26" s="18"/>
      <c r="Q26" s="18"/>
      <c r="R26" s="18"/>
      <c r="S26" s="4"/>
    </row>
    <row r="27" spans="1:19" ht="15">
      <c r="A27" s="36"/>
      <c r="B27" s="31"/>
      <c r="C27" s="43"/>
      <c r="D27" s="282"/>
      <c r="E27" s="43"/>
      <c r="F27" s="282"/>
      <c r="G27" s="43"/>
      <c r="H27" s="282"/>
      <c r="I27" s="43"/>
      <c r="J27" s="283"/>
      <c r="K27" s="27"/>
      <c r="L27" s="27"/>
      <c r="M27" s="331"/>
      <c r="N27" s="17"/>
      <c r="O27" s="18"/>
      <c r="P27" s="18"/>
      <c r="Q27" s="18"/>
      <c r="R27" s="18"/>
      <c r="S27" s="4"/>
    </row>
    <row r="28" spans="1:19" ht="15">
      <c r="A28" s="30"/>
      <c r="B28" s="31" t="s">
        <v>19</v>
      </c>
      <c r="C28" s="32">
        <f>O13</f>
        <v>56666035</v>
      </c>
      <c r="D28" s="34">
        <f aca="true" t="shared" si="7" ref="D28:J28">P13</f>
        <v>65635966</v>
      </c>
      <c r="E28" s="32">
        <f t="shared" si="7"/>
        <v>2025546</v>
      </c>
      <c r="F28" s="34">
        <f t="shared" si="7"/>
        <v>3546284</v>
      </c>
      <c r="G28" s="32">
        <f t="shared" si="7"/>
        <v>6840557</v>
      </c>
      <c r="H28" s="34">
        <f t="shared" si="7"/>
        <v>582320</v>
      </c>
      <c r="I28" s="32">
        <f t="shared" si="7"/>
        <v>8866103</v>
      </c>
      <c r="J28" s="33">
        <f t="shared" si="7"/>
        <v>4128604</v>
      </c>
      <c r="K28" s="27"/>
      <c r="L28" s="27"/>
      <c r="M28" s="331"/>
      <c r="N28" s="17"/>
      <c r="O28" s="18"/>
      <c r="P28" s="18"/>
      <c r="Q28" s="18"/>
      <c r="R28" s="18"/>
      <c r="S28" s="4"/>
    </row>
    <row r="29" spans="1:19" ht="15">
      <c r="A29" s="36"/>
      <c r="B29" s="31"/>
      <c r="C29" s="32"/>
      <c r="D29" s="34"/>
      <c r="E29" s="32"/>
      <c r="F29" s="34"/>
      <c r="G29" s="32"/>
      <c r="H29" s="34"/>
      <c r="I29" s="32"/>
      <c r="J29" s="33"/>
      <c r="K29" s="27"/>
      <c r="L29" s="27"/>
      <c r="M29" s="332"/>
      <c r="N29" s="27"/>
      <c r="O29" s="40"/>
      <c r="P29" s="40"/>
      <c r="Q29" s="40"/>
      <c r="R29" s="40"/>
      <c r="S29" s="4"/>
    </row>
    <row r="30" spans="1:19" ht="15" customHeight="1">
      <c r="A30" s="30"/>
      <c r="B30" s="31" t="s">
        <v>20</v>
      </c>
      <c r="C30" s="38">
        <f>O14</f>
        <v>50303448</v>
      </c>
      <c r="D30" s="46">
        <f aca="true" t="shared" si="8" ref="D30:J30">P14</f>
        <v>44238754</v>
      </c>
      <c r="E30" s="38">
        <f t="shared" si="8"/>
        <v>3915543</v>
      </c>
      <c r="F30" s="46">
        <f t="shared" si="8"/>
        <v>7434501</v>
      </c>
      <c r="G30" s="38">
        <f t="shared" si="8"/>
        <v>10140769</v>
      </c>
      <c r="H30" s="46">
        <f t="shared" si="8"/>
        <v>3201807</v>
      </c>
      <c r="I30" s="38">
        <f t="shared" si="8"/>
        <v>14056312</v>
      </c>
      <c r="J30" s="37">
        <f t="shared" si="8"/>
        <v>10636308</v>
      </c>
      <c r="K30" s="27"/>
      <c r="L30" s="27"/>
      <c r="M30" s="332"/>
      <c r="N30" s="27"/>
      <c r="O30" s="27"/>
      <c r="P30" s="27"/>
      <c r="Q30" s="4"/>
      <c r="R30" s="4"/>
      <c r="S30" s="4"/>
    </row>
    <row r="31" spans="1:19" ht="15">
      <c r="A31" s="36"/>
      <c r="B31" s="31" t="s">
        <v>21</v>
      </c>
      <c r="C31" s="43"/>
      <c r="D31" s="282"/>
      <c r="E31" s="43"/>
      <c r="F31" s="282"/>
      <c r="G31" s="43"/>
      <c r="H31" s="282"/>
      <c r="I31" s="43"/>
      <c r="J31" s="283"/>
      <c r="K31" s="1"/>
      <c r="L31" s="1"/>
      <c r="M31" s="332"/>
      <c r="N31" s="27"/>
      <c r="O31" s="27"/>
      <c r="P31" s="27"/>
      <c r="Q31" s="4"/>
      <c r="R31" s="4"/>
      <c r="S31" s="4"/>
    </row>
    <row r="32" spans="1:19" ht="15">
      <c r="A32" s="36"/>
      <c r="B32" s="31"/>
      <c r="C32" s="38"/>
      <c r="D32" s="46"/>
      <c r="E32" s="38"/>
      <c r="F32" s="46"/>
      <c r="G32" s="38"/>
      <c r="H32" s="46"/>
      <c r="I32" s="38"/>
      <c r="J32" s="37"/>
      <c r="K32" s="1"/>
      <c r="L32" s="1"/>
      <c r="M32" s="332"/>
      <c r="N32" s="27"/>
      <c r="O32" s="27"/>
      <c r="P32" s="27"/>
      <c r="Q32" s="4"/>
      <c r="R32" s="4"/>
      <c r="S32" s="4"/>
    </row>
    <row r="33" spans="1:19" ht="15" customHeight="1">
      <c r="A33" s="47"/>
      <c r="B33" s="31" t="s">
        <v>22</v>
      </c>
      <c r="C33" s="38">
        <f>O15</f>
        <v>1447063</v>
      </c>
      <c r="D33" s="46">
        <f aca="true" t="shared" si="9" ref="D33:J33">P15</f>
        <v>1459023</v>
      </c>
      <c r="E33" s="38">
        <f t="shared" si="9"/>
        <v>400513</v>
      </c>
      <c r="F33" s="46">
        <f t="shared" si="9"/>
        <v>523549</v>
      </c>
      <c r="G33" s="38">
        <f t="shared" si="9"/>
        <v>100969</v>
      </c>
      <c r="H33" s="46">
        <f t="shared" si="9"/>
        <v>650</v>
      </c>
      <c r="I33" s="38">
        <f t="shared" si="9"/>
        <v>501482</v>
      </c>
      <c r="J33" s="37">
        <f t="shared" si="9"/>
        <v>524199</v>
      </c>
      <c r="K33" s="1"/>
      <c r="L33" s="1"/>
      <c r="M33" s="332"/>
      <c r="N33" s="27"/>
      <c r="O33" s="27"/>
      <c r="P33" s="27"/>
      <c r="Q33" s="4"/>
      <c r="R33" s="4"/>
      <c r="S33" s="4"/>
    </row>
    <row r="34" spans="1:19" ht="15">
      <c r="A34" s="45"/>
      <c r="B34" s="31" t="s">
        <v>23</v>
      </c>
      <c r="C34" s="38"/>
      <c r="D34" s="37"/>
      <c r="E34" s="46"/>
      <c r="F34" s="37"/>
      <c r="G34" s="46"/>
      <c r="H34" s="37"/>
      <c r="I34" s="46"/>
      <c r="J34" s="37"/>
      <c r="K34" s="1"/>
      <c r="L34" s="1"/>
      <c r="M34" s="332"/>
      <c r="N34" s="27"/>
      <c r="O34" s="27"/>
      <c r="P34" s="27"/>
      <c r="Q34" s="4"/>
      <c r="R34" s="4"/>
      <c r="S34" s="4"/>
    </row>
    <row r="35" spans="1:19" ht="15" customHeight="1">
      <c r="A35" s="45"/>
      <c r="B35" s="48"/>
      <c r="C35" s="38"/>
      <c r="D35" s="37"/>
      <c r="E35" s="46"/>
      <c r="F35" s="49"/>
      <c r="G35" s="46"/>
      <c r="H35" s="49"/>
      <c r="I35" s="46"/>
      <c r="J35" s="37"/>
      <c r="K35" s="1"/>
      <c r="L35" s="1"/>
      <c r="M35" s="332"/>
      <c r="N35" s="27"/>
      <c r="O35" s="27"/>
      <c r="P35" s="27"/>
      <c r="Q35" s="4"/>
      <c r="R35" s="4"/>
      <c r="S35" s="4"/>
    </row>
    <row r="36" spans="1:19" ht="24.95" customHeight="1" thickBot="1">
      <c r="A36" s="45"/>
      <c r="B36" s="50" t="s">
        <v>24</v>
      </c>
      <c r="C36" s="51">
        <f aca="true" t="shared" si="10" ref="C36:J36">SUM(C11:C33)</f>
        <v>297173647</v>
      </c>
      <c r="D36" s="52">
        <f t="shared" si="10"/>
        <v>314774503</v>
      </c>
      <c r="E36" s="52">
        <f t="shared" si="10"/>
        <v>34523919</v>
      </c>
      <c r="F36" s="53">
        <f t="shared" si="10"/>
        <v>37011116</v>
      </c>
      <c r="G36" s="54">
        <f t="shared" si="10"/>
        <v>49719536</v>
      </c>
      <c r="H36" s="53">
        <f t="shared" si="10"/>
        <v>43705707</v>
      </c>
      <c r="I36" s="54">
        <f t="shared" si="10"/>
        <v>84243455</v>
      </c>
      <c r="J36" s="52">
        <f t="shared" si="10"/>
        <v>80716823</v>
      </c>
      <c r="K36" s="1"/>
      <c r="L36" s="1"/>
      <c r="M36" s="332"/>
      <c r="N36" s="27"/>
      <c r="O36" s="27"/>
      <c r="P36" s="27"/>
      <c r="Q36" s="4"/>
      <c r="R36" s="4"/>
      <c r="S36" s="4"/>
    </row>
    <row r="37" spans="1:19" ht="15" thickTop="1">
      <c r="A37" s="1"/>
      <c r="B37" s="55"/>
      <c r="C37" s="1"/>
      <c r="D37" s="1"/>
      <c r="E37" s="1"/>
      <c r="F37" s="1"/>
      <c r="G37" s="1"/>
      <c r="H37" s="1"/>
      <c r="I37" s="1"/>
      <c r="J37" s="1"/>
      <c r="K37" s="1"/>
      <c r="L37" s="1"/>
      <c r="M37" s="332"/>
      <c r="N37" s="27"/>
      <c r="O37" s="27"/>
      <c r="P37" s="27"/>
      <c r="Q37" s="4"/>
      <c r="R37" s="4"/>
      <c r="S37" s="4"/>
    </row>
    <row r="38" spans="1:19" ht="14.25">
      <c r="A38" s="1"/>
      <c r="B38" s="27" t="s">
        <v>25</v>
      </c>
      <c r="C38" s="56">
        <f>(C36-I36)/1000000</f>
        <v>212.930192</v>
      </c>
      <c r="D38" s="56">
        <f>(D36-J36)/1000000</f>
        <v>234.05768</v>
      </c>
      <c r="E38" s="1"/>
      <c r="F38" s="1"/>
      <c r="G38" s="1"/>
      <c r="H38" s="1"/>
      <c r="I38" s="1"/>
      <c r="J38" s="1"/>
      <c r="K38" s="1"/>
      <c r="L38" s="1"/>
      <c r="M38" s="332"/>
      <c r="N38" s="27"/>
      <c r="O38" s="27"/>
      <c r="P38" s="27"/>
      <c r="Q38" s="4"/>
      <c r="R38" s="4"/>
      <c r="S38" s="4"/>
    </row>
    <row r="39" spans="1:19" ht="14.25">
      <c r="A39" s="1"/>
      <c r="B39" s="57" t="s">
        <v>26</v>
      </c>
      <c r="C39" s="56">
        <f>(C36-D36)/1000000</f>
        <v>-17.600856</v>
      </c>
      <c r="E39" s="56">
        <f>(E36-F36)/1000000</f>
        <v>-2.487197</v>
      </c>
      <c r="G39" s="56">
        <f>(G36-H36)/1000000</f>
        <v>6.013829</v>
      </c>
      <c r="H39" s="1"/>
      <c r="I39" s="56">
        <f>(I36-J36)/1000000</f>
        <v>3.526632</v>
      </c>
      <c r="J39" s="1"/>
      <c r="K39" s="1"/>
      <c r="L39" s="1"/>
      <c r="M39" s="332"/>
      <c r="N39" s="27"/>
      <c r="O39" s="27"/>
      <c r="P39" s="27"/>
      <c r="Q39" s="4"/>
      <c r="R39" s="4"/>
      <c r="S39" s="4"/>
    </row>
    <row r="40" spans="1:19" ht="14.25">
      <c r="A40" s="1"/>
      <c r="B40" s="58" t="s">
        <v>27</v>
      </c>
      <c r="C40" s="59">
        <f>-1+(C36/D36)</f>
        <v>-0.05591576138554022</v>
      </c>
      <c r="D40" s="1"/>
      <c r="E40" s="59">
        <f>-1+(E36/F36)</f>
        <v>-0.06720135107517433</v>
      </c>
      <c r="F40" s="1"/>
      <c r="G40" s="59">
        <f>-1+(G36/H36)</f>
        <v>0.1375982546169543</v>
      </c>
      <c r="H40" s="1"/>
      <c r="I40" s="59">
        <f>-1+(I36/J36)</f>
        <v>0.0436914123837604</v>
      </c>
      <c r="J40" s="1"/>
      <c r="K40" s="1"/>
      <c r="L40" s="1"/>
      <c r="M40" s="332"/>
      <c r="N40" s="27"/>
      <c r="O40" s="27"/>
      <c r="P40" s="27"/>
      <c r="Q40" s="4"/>
      <c r="R40" s="4"/>
      <c r="S40" s="4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32"/>
      <c r="N41" s="27"/>
      <c r="O41" s="27"/>
      <c r="P41" s="27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32"/>
      <c r="N42" s="27"/>
      <c r="O42" s="27"/>
      <c r="P42" s="27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32"/>
      <c r="N43" s="27"/>
      <c r="O43" s="27"/>
      <c r="P43" s="27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32"/>
      <c r="N44" s="27"/>
      <c r="O44" s="27"/>
      <c r="P44" s="27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332"/>
      <c r="N45" s="27"/>
      <c r="O45" s="27"/>
      <c r="P45" s="27"/>
      <c r="Q45" s="4"/>
      <c r="R45" s="4"/>
      <c r="S45" s="4"/>
    </row>
    <row r="51" spans="1:19" ht="12.75">
      <c r="A51" s="4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69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69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69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69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69"/>
      <c r="N55" s="4"/>
      <c r="O55" s="4"/>
      <c r="P55" s="4"/>
      <c r="Q55" s="4"/>
      <c r="R55" s="4"/>
      <c r="S55" s="4"/>
    </row>
  </sheetData>
  <mergeCells count="2">
    <mergeCell ref="B2:J2"/>
    <mergeCell ref="B1:J1"/>
  </mergeCells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&amp;C&amp;"Book Antiqua,Regular"-1-</oddHeader>
  </headerFooter>
  <ignoredErrors>
    <ignoredError sqref="D9 F9 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28">
      <selection activeCell="N38" sqref="N38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&amp;C&amp;"Book Antiqua,Regular"-2-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 topLeftCell="A10">
      <selection activeCell="M1" sqref="M1:M65536"/>
    </sheetView>
  </sheetViews>
  <sheetFormatPr defaultColWidth="10.421875" defaultRowHeight="12.75"/>
  <cols>
    <col min="1" max="1" width="4.57421875" style="5" customWidth="1"/>
    <col min="2" max="2" width="47.57421875" style="5" customWidth="1"/>
    <col min="3" max="3" width="15.7109375" style="5" customWidth="1"/>
    <col min="4" max="4" width="15.8515625" style="5" customWidth="1"/>
    <col min="5" max="5" width="13.57421875" style="5" customWidth="1"/>
    <col min="6" max="6" width="14.140625" style="5" customWidth="1"/>
    <col min="7" max="7" width="14.28125" style="5" customWidth="1"/>
    <col min="8" max="8" width="13.57421875" style="5" customWidth="1"/>
    <col min="9" max="9" width="13.7109375" style="5" customWidth="1"/>
    <col min="10" max="10" width="14.00390625" style="5" customWidth="1"/>
    <col min="11" max="12" width="10.421875" style="5" customWidth="1"/>
    <col min="13" max="13" width="8.421875" style="81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10.421875" style="5" customWidth="1"/>
  </cols>
  <sheetData>
    <row r="1" spans="1:19" ht="14.25" customHeight="1">
      <c r="A1" s="1"/>
      <c r="B1" s="366" t="s">
        <v>149</v>
      </c>
      <c r="C1" s="366"/>
      <c r="D1" s="366"/>
      <c r="E1" s="366"/>
      <c r="F1" s="366"/>
      <c r="G1" s="366"/>
      <c r="H1" s="366"/>
      <c r="I1" s="366"/>
      <c r="J1" s="366"/>
      <c r="K1" s="4"/>
      <c r="L1" s="4"/>
      <c r="M1" s="169"/>
      <c r="N1" s="4"/>
      <c r="O1" s="4"/>
      <c r="P1" s="4"/>
      <c r="Q1" s="4"/>
      <c r="R1" s="4"/>
      <c r="S1" s="4"/>
    </row>
    <row r="2" spans="1:19" ht="14.25" customHeight="1">
      <c r="A2" s="3"/>
      <c r="B2" s="366" t="str">
        <f>"JANUARY - "&amp;UPPER('Table 1'!$M$1)&amp;" "&amp;'Table 1'!$N$1&amp;" WITH THE CORRESPONDING PERIOD OF "&amp;'Table 1'!$O$1</f>
        <v>JANUARY - DECEMBER  2014 WITH THE CORRESPONDING PERIOD OF 2013</v>
      </c>
      <c r="C2" s="366"/>
      <c r="D2" s="366"/>
      <c r="E2" s="366"/>
      <c r="F2" s="366"/>
      <c r="G2" s="366"/>
      <c r="H2" s="366"/>
      <c r="I2" s="366"/>
      <c r="J2" s="366"/>
      <c r="K2" s="4"/>
      <c r="L2" s="4"/>
      <c r="M2" s="169"/>
      <c r="N2" s="4"/>
      <c r="O2" s="4"/>
      <c r="P2" s="4"/>
      <c r="Q2" s="4"/>
      <c r="R2" s="4"/>
      <c r="S2" s="4"/>
    </row>
    <row r="3" spans="1:19" ht="15">
      <c r="A3" s="3"/>
      <c r="B3" s="6" t="s">
        <v>28</v>
      </c>
      <c r="C3" s="3"/>
      <c r="D3" s="3"/>
      <c r="E3" s="3"/>
      <c r="F3" s="1"/>
      <c r="G3" s="1"/>
      <c r="H3" s="1"/>
      <c r="I3" s="1"/>
      <c r="J3" s="1"/>
      <c r="K3" s="4"/>
      <c r="L3" s="4"/>
      <c r="M3" s="169"/>
      <c r="N3" s="4"/>
      <c r="O3" s="4"/>
      <c r="P3" s="4"/>
      <c r="Q3" s="4"/>
      <c r="R3" s="4"/>
      <c r="S3" s="4"/>
    </row>
    <row r="4" spans="1:23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169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"/>
      <c r="B5" s="8"/>
      <c r="C5" s="8"/>
      <c r="D5" s="8"/>
      <c r="E5" s="8"/>
      <c r="F5" s="8"/>
      <c r="G5" s="8"/>
      <c r="H5" s="8"/>
      <c r="I5" s="8"/>
      <c r="J5" s="9" t="s">
        <v>1</v>
      </c>
      <c r="K5" s="4"/>
      <c r="L5" s="4"/>
      <c r="M5" s="325" t="s">
        <v>156</v>
      </c>
      <c r="N5" s="325" t="s">
        <v>157</v>
      </c>
      <c r="O5" s="325" t="s">
        <v>158</v>
      </c>
      <c r="P5" s="325" t="s">
        <v>159</v>
      </c>
      <c r="Q5" s="325" t="s">
        <v>160</v>
      </c>
      <c r="R5" s="325" t="s">
        <v>161</v>
      </c>
      <c r="S5" s="325" t="s">
        <v>162</v>
      </c>
      <c r="T5" s="325" t="s">
        <v>163</v>
      </c>
      <c r="U5" s="325" t="s">
        <v>164</v>
      </c>
      <c r="V5" s="325" t="s">
        <v>165</v>
      </c>
      <c r="W5" s="4"/>
    </row>
    <row r="6" spans="1:23" ht="15.75" thickBot="1">
      <c r="A6" s="1"/>
      <c r="B6" s="10" t="s">
        <v>2</v>
      </c>
      <c r="C6" s="11" t="s">
        <v>3</v>
      </c>
      <c r="D6" s="12"/>
      <c r="E6" s="13"/>
      <c r="F6" s="14"/>
      <c r="G6" s="15" t="s">
        <v>4</v>
      </c>
      <c r="H6" s="13"/>
      <c r="I6" s="14"/>
      <c r="J6" s="16"/>
      <c r="K6" s="4"/>
      <c r="L6" s="4"/>
      <c r="M6" s="329" t="s">
        <v>180</v>
      </c>
      <c r="N6" s="326" t="s">
        <v>181</v>
      </c>
      <c r="O6" s="327">
        <v>552304150</v>
      </c>
      <c r="P6" s="327">
        <v>539167611</v>
      </c>
      <c r="Q6" s="327">
        <v>90647128</v>
      </c>
      <c r="R6" s="327">
        <v>82125716</v>
      </c>
      <c r="S6" s="327">
        <v>1656199</v>
      </c>
      <c r="T6" s="327">
        <v>1905697</v>
      </c>
      <c r="U6" s="327">
        <v>92303327</v>
      </c>
      <c r="V6" s="327">
        <v>84031413</v>
      </c>
      <c r="W6" s="4"/>
    </row>
    <row r="7" spans="1:23" ht="16.5" thickTop="1">
      <c r="A7" s="1"/>
      <c r="B7" s="19" t="s">
        <v>5</v>
      </c>
      <c r="C7" s="20"/>
      <c r="D7" s="21"/>
      <c r="E7" s="22" t="s">
        <v>6</v>
      </c>
      <c r="F7" s="23"/>
      <c r="G7" s="22" t="s">
        <v>7</v>
      </c>
      <c r="H7" s="23"/>
      <c r="I7" s="22" t="s">
        <v>8</v>
      </c>
      <c r="J7" s="21"/>
      <c r="K7" s="24"/>
      <c r="L7" s="24"/>
      <c r="M7" s="329" t="s">
        <v>182</v>
      </c>
      <c r="N7" s="326" t="s">
        <v>183</v>
      </c>
      <c r="O7" s="327">
        <v>94195611</v>
      </c>
      <c r="P7" s="327">
        <v>110139803</v>
      </c>
      <c r="Q7" s="327">
        <v>92358563</v>
      </c>
      <c r="R7" s="327">
        <v>100032105</v>
      </c>
      <c r="S7" s="327">
        <v>8974473</v>
      </c>
      <c r="T7" s="327">
        <v>7988044</v>
      </c>
      <c r="U7" s="327">
        <v>101333036</v>
      </c>
      <c r="V7" s="327">
        <v>108020149</v>
      </c>
      <c r="W7" s="4"/>
    </row>
    <row r="8" spans="1:23" ht="15.75">
      <c r="A8" s="1"/>
      <c r="B8" s="25"/>
      <c r="C8" s="25"/>
      <c r="D8" s="26"/>
      <c r="E8" s="1"/>
      <c r="F8" s="12"/>
      <c r="G8" s="1"/>
      <c r="H8" s="12"/>
      <c r="I8" s="3"/>
      <c r="J8" s="26"/>
      <c r="K8" s="24"/>
      <c r="L8" s="24"/>
      <c r="M8" s="329" t="s">
        <v>184</v>
      </c>
      <c r="N8" s="326" t="s">
        <v>185</v>
      </c>
      <c r="O8" s="327">
        <v>73275575</v>
      </c>
      <c r="P8" s="327">
        <v>72812931</v>
      </c>
      <c r="Q8" s="327">
        <v>13335240</v>
      </c>
      <c r="R8" s="327">
        <v>13156662</v>
      </c>
      <c r="S8" s="327">
        <v>856108</v>
      </c>
      <c r="T8" s="327">
        <v>133061</v>
      </c>
      <c r="U8" s="327">
        <v>14191348</v>
      </c>
      <c r="V8" s="327">
        <v>13289723</v>
      </c>
      <c r="W8" s="4"/>
    </row>
    <row r="9" spans="1:23" ht="15.75">
      <c r="A9" s="27"/>
      <c r="B9" s="319"/>
      <c r="C9" s="84" t="str">
        <f>'Table 1'!$N$1&amp;"*"</f>
        <v>2014*</v>
      </c>
      <c r="D9" s="85">
        <f>'Table 1'!$O$1</f>
        <v>2013</v>
      </c>
      <c r="E9" s="84" t="str">
        <f>'Table 1'!$N$1&amp;"*"</f>
        <v>2014*</v>
      </c>
      <c r="F9" s="85">
        <f>'Table 1'!$O$1</f>
        <v>2013</v>
      </c>
      <c r="G9" s="84" t="str">
        <f>'Table 1'!$N$1&amp;"*"</f>
        <v>2014*</v>
      </c>
      <c r="H9" s="85">
        <f>'Table 1'!$O$1</f>
        <v>2013</v>
      </c>
      <c r="I9" s="84" t="str">
        <f>'Table 1'!$N$1&amp;"*"</f>
        <v>2014*</v>
      </c>
      <c r="J9" s="85">
        <f>'Table 1'!$O$1</f>
        <v>2013</v>
      </c>
      <c r="K9" s="24"/>
      <c r="L9" s="24"/>
      <c r="M9" s="329" t="s">
        <v>186</v>
      </c>
      <c r="N9" s="326" t="s">
        <v>187</v>
      </c>
      <c r="O9" s="327">
        <v>877543461</v>
      </c>
      <c r="P9" s="327">
        <v>965620146</v>
      </c>
      <c r="Q9" s="327">
        <v>46743613</v>
      </c>
      <c r="R9" s="327">
        <v>48625360</v>
      </c>
      <c r="S9" s="327">
        <v>232158792</v>
      </c>
      <c r="T9" s="327">
        <v>256124792</v>
      </c>
      <c r="U9" s="327">
        <v>278902405</v>
      </c>
      <c r="V9" s="327">
        <v>304750152</v>
      </c>
      <c r="W9" s="4"/>
    </row>
    <row r="10" spans="1:23" ht="15.75">
      <c r="A10" s="27"/>
      <c r="B10" s="10"/>
      <c r="C10" s="28"/>
      <c r="D10" s="29"/>
      <c r="E10" s="27"/>
      <c r="F10" s="29"/>
      <c r="G10" s="27"/>
      <c r="H10" s="29"/>
      <c r="I10" s="27"/>
      <c r="J10" s="29"/>
      <c r="K10" s="24"/>
      <c r="L10" s="24"/>
      <c r="M10" s="329" t="s">
        <v>188</v>
      </c>
      <c r="N10" s="326" t="s">
        <v>189</v>
      </c>
      <c r="O10" s="327">
        <v>21634726</v>
      </c>
      <c r="P10" s="327">
        <v>18860390</v>
      </c>
      <c r="Q10" s="327">
        <v>4432428</v>
      </c>
      <c r="R10" s="327">
        <v>5089466</v>
      </c>
      <c r="S10" s="327">
        <v>10398</v>
      </c>
      <c r="T10" s="327">
        <v>13048</v>
      </c>
      <c r="U10" s="327">
        <v>4442826</v>
      </c>
      <c r="V10" s="327">
        <v>5102514</v>
      </c>
      <c r="W10" s="4"/>
    </row>
    <row r="11" spans="1:23" ht="15.75" customHeight="1">
      <c r="A11" s="30"/>
      <c r="B11" s="31" t="s">
        <v>9</v>
      </c>
      <c r="C11" s="60">
        <f>O6</f>
        <v>552304150</v>
      </c>
      <c r="D11" s="62">
        <f aca="true" t="shared" si="0" ref="D11:J11">P6</f>
        <v>539167611</v>
      </c>
      <c r="E11" s="60">
        <f t="shared" si="0"/>
        <v>90647128</v>
      </c>
      <c r="F11" s="62">
        <f t="shared" si="0"/>
        <v>82125716</v>
      </c>
      <c r="G11" s="60">
        <f t="shared" si="0"/>
        <v>1656199</v>
      </c>
      <c r="H11" s="62">
        <f t="shared" si="0"/>
        <v>1905697</v>
      </c>
      <c r="I11" s="60">
        <f t="shared" si="0"/>
        <v>92303327</v>
      </c>
      <c r="J11" s="61">
        <f t="shared" si="0"/>
        <v>84031413</v>
      </c>
      <c r="K11" s="24"/>
      <c r="L11" s="35"/>
      <c r="M11" s="329" t="s">
        <v>190</v>
      </c>
      <c r="N11" s="326" t="s">
        <v>191</v>
      </c>
      <c r="O11" s="327">
        <v>367599311</v>
      </c>
      <c r="P11" s="327">
        <v>356533869</v>
      </c>
      <c r="Q11" s="327">
        <v>88850182</v>
      </c>
      <c r="R11" s="327">
        <v>82912558</v>
      </c>
      <c r="S11" s="327">
        <v>50174150</v>
      </c>
      <c r="T11" s="327">
        <v>62066004</v>
      </c>
      <c r="U11" s="327">
        <v>139024332</v>
      </c>
      <c r="V11" s="327">
        <v>144978562</v>
      </c>
      <c r="W11" s="4"/>
    </row>
    <row r="12" spans="1:23" ht="15">
      <c r="A12" s="36"/>
      <c r="B12" s="31"/>
      <c r="C12" s="60"/>
      <c r="D12" s="62"/>
      <c r="E12" s="60"/>
      <c r="F12" s="62"/>
      <c r="G12" s="60"/>
      <c r="H12" s="62"/>
      <c r="I12" s="60"/>
      <c r="J12" s="61"/>
      <c r="K12" s="27"/>
      <c r="L12" s="27"/>
      <c r="M12" s="329" t="s">
        <v>192</v>
      </c>
      <c r="N12" s="326" t="s">
        <v>193</v>
      </c>
      <c r="O12" s="327">
        <v>379536596</v>
      </c>
      <c r="P12" s="327">
        <v>380619541</v>
      </c>
      <c r="Q12" s="327">
        <v>75713165</v>
      </c>
      <c r="R12" s="327">
        <v>75831476</v>
      </c>
      <c r="S12" s="327">
        <v>6616742</v>
      </c>
      <c r="T12" s="327">
        <v>4307319</v>
      </c>
      <c r="U12" s="327">
        <v>82329907</v>
      </c>
      <c r="V12" s="327">
        <v>80138795</v>
      </c>
      <c r="W12" s="4"/>
    </row>
    <row r="13" spans="1:23" ht="15">
      <c r="A13" s="30"/>
      <c r="B13" s="31" t="s">
        <v>10</v>
      </c>
      <c r="C13" s="60">
        <f>O7</f>
        <v>94195611</v>
      </c>
      <c r="D13" s="62">
        <f aca="true" t="shared" si="1" ref="D13:J13">P7</f>
        <v>110139803</v>
      </c>
      <c r="E13" s="60">
        <f t="shared" si="1"/>
        <v>92358563</v>
      </c>
      <c r="F13" s="62">
        <f t="shared" si="1"/>
        <v>100032105</v>
      </c>
      <c r="G13" s="60">
        <f t="shared" si="1"/>
        <v>8974473</v>
      </c>
      <c r="H13" s="62">
        <f t="shared" si="1"/>
        <v>7988044</v>
      </c>
      <c r="I13" s="60">
        <f t="shared" si="1"/>
        <v>101333036</v>
      </c>
      <c r="J13" s="61">
        <f t="shared" si="1"/>
        <v>108020149</v>
      </c>
      <c r="K13" s="27"/>
      <c r="L13" s="36"/>
      <c r="M13" s="329" t="s">
        <v>194</v>
      </c>
      <c r="N13" s="326" t="s">
        <v>195</v>
      </c>
      <c r="O13" s="327">
        <v>665732990</v>
      </c>
      <c r="P13" s="327">
        <v>657365534</v>
      </c>
      <c r="Q13" s="327">
        <v>45771571</v>
      </c>
      <c r="R13" s="327">
        <v>34214176</v>
      </c>
      <c r="S13" s="327">
        <v>12484673</v>
      </c>
      <c r="T13" s="327">
        <v>11249433</v>
      </c>
      <c r="U13" s="327">
        <v>58256244</v>
      </c>
      <c r="V13" s="327">
        <v>45463609</v>
      </c>
      <c r="W13" s="4"/>
    </row>
    <row r="14" spans="1:23" ht="15">
      <c r="A14" s="36"/>
      <c r="B14" s="31"/>
      <c r="C14" s="60"/>
      <c r="D14" s="62"/>
      <c r="E14" s="60"/>
      <c r="F14" s="62"/>
      <c r="G14" s="60"/>
      <c r="H14" s="62"/>
      <c r="I14" s="60"/>
      <c r="J14" s="61"/>
      <c r="K14" s="30"/>
      <c r="L14" s="30"/>
      <c r="M14" s="329" t="s">
        <v>196</v>
      </c>
      <c r="N14" s="326" t="s">
        <v>197</v>
      </c>
      <c r="O14" s="327">
        <v>432818514</v>
      </c>
      <c r="P14" s="327">
        <v>420812916</v>
      </c>
      <c r="Q14" s="327">
        <v>88810655</v>
      </c>
      <c r="R14" s="327">
        <v>85736440</v>
      </c>
      <c r="S14" s="327">
        <v>81028463</v>
      </c>
      <c r="T14" s="327">
        <v>56840651</v>
      </c>
      <c r="U14" s="327">
        <v>169839118</v>
      </c>
      <c r="V14" s="327">
        <v>142577091</v>
      </c>
      <c r="W14" s="4"/>
    </row>
    <row r="15" spans="1:23" ht="15">
      <c r="A15" s="30"/>
      <c r="B15" s="31" t="s">
        <v>11</v>
      </c>
      <c r="C15" s="60">
        <f>O8</f>
        <v>73275575</v>
      </c>
      <c r="D15" s="62">
        <f aca="true" t="shared" si="2" ref="D15:J15">P8</f>
        <v>72812931</v>
      </c>
      <c r="E15" s="60">
        <f t="shared" si="2"/>
        <v>13335240</v>
      </c>
      <c r="F15" s="62">
        <f t="shared" si="2"/>
        <v>13156662</v>
      </c>
      <c r="G15" s="60">
        <f t="shared" si="2"/>
        <v>856108</v>
      </c>
      <c r="H15" s="62">
        <f t="shared" si="2"/>
        <v>133061</v>
      </c>
      <c r="I15" s="60">
        <f t="shared" si="2"/>
        <v>14191348</v>
      </c>
      <c r="J15" s="61">
        <f t="shared" si="2"/>
        <v>13289723</v>
      </c>
      <c r="K15" s="36"/>
      <c r="L15" s="36"/>
      <c r="M15" s="329" t="s">
        <v>198</v>
      </c>
      <c r="N15" s="326" t="s">
        <v>199</v>
      </c>
      <c r="O15" s="327">
        <v>13624538</v>
      </c>
      <c r="P15" s="327">
        <v>16488194</v>
      </c>
      <c r="Q15" s="327">
        <v>7943329</v>
      </c>
      <c r="R15" s="327">
        <v>6826763</v>
      </c>
      <c r="S15" s="327">
        <v>219475</v>
      </c>
      <c r="T15" s="327">
        <v>46461</v>
      </c>
      <c r="U15" s="327">
        <v>8162804</v>
      </c>
      <c r="V15" s="327">
        <v>6873224</v>
      </c>
      <c r="W15" s="4"/>
    </row>
    <row r="16" spans="1:19" ht="15">
      <c r="A16" s="36"/>
      <c r="B16" s="31" t="s">
        <v>12</v>
      </c>
      <c r="C16" s="64"/>
      <c r="D16" s="66"/>
      <c r="E16" s="64"/>
      <c r="F16" s="66"/>
      <c r="G16" s="64"/>
      <c r="H16" s="66"/>
      <c r="I16" s="64"/>
      <c r="J16" s="63"/>
      <c r="K16" s="39"/>
      <c r="L16" s="39"/>
      <c r="O16" s="40"/>
      <c r="P16" s="40"/>
      <c r="Q16" s="40"/>
      <c r="R16" s="40"/>
      <c r="S16" s="4"/>
    </row>
    <row r="17" spans="1:19" ht="15">
      <c r="A17" s="36"/>
      <c r="B17" s="31"/>
      <c r="C17" s="64"/>
      <c r="D17" s="66"/>
      <c r="E17" s="64"/>
      <c r="F17" s="66"/>
      <c r="G17" s="64"/>
      <c r="H17" s="66"/>
      <c r="I17" s="64"/>
      <c r="J17" s="63"/>
      <c r="K17" s="27"/>
      <c r="L17" s="27"/>
      <c r="M17" s="330"/>
      <c r="N17" s="41"/>
      <c r="O17" s="42"/>
      <c r="P17" s="42"/>
      <c r="Q17" s="42"/>
      <c r="R17" s="42"/>
      <c r="S17" s="4"/>
    </row>
    <row r="18" spans="1:20" ht="15">
      <c r="A18" s="30"/>
      <c r="B18" s="31" t="s">
        <v>13</v>
      </c>
      <c r="C18" s="60">
        <f>O9</f>
        <v>877543461</v>
      </c>
      <c r="D18" s="62">
        <f aca="true" t="shared" si="3" ref="D18:J18">P9</f>
        <v>965620146</v>
      </c>
      <c r="E18" s="60">
        <f t="shared" si="3"/>
        <v>46743613</v>
      </c>
      <c r="F18" s="62">
        <f t="shared" si="3"/>
        <v>48625360</v>
      </c>
      <c r="G18" s="60">
        <f t="shared" si="3"/>
        <v>232158792</v>
      </c>
      <c r="H18" s="62">
        <f t="shared" si="3"/>
        <v>256124792</v>
      </c>
      <c r="I18" s="60">
        <f t="shared" si="3"/>
        <v>278902405</v>
      </c>
      <c r="J18" s="61">
        <f t="shared" si="3"/>
        <v>304750152</v>
      </c>
      <c r="K18" s="27"/>
      <c r="L18" s="27"/>
      <c r="M18" s="332"/>
      <c r="N18" s="27"/>
      <c r="O18" s="27"/>
      <c r="P18" s="27"/>
      <c r="Q18" s="27"/>
      <c r="R18" s="27"/>
      <c r="S18" s="27"/>
      <c r="T18" s="27"/>
    </row>
    <row r="19" spans="1:20" ht="15">
      <c r="A19" s="36"/>
      <c r="B19" s="31" t="s">
        <v>29</v>
      </c>
      <c r="C19" s="65"/>
      <c r="D19" s="285"/>
      <c r="E19" s="65"/>
      <c r="F19" s="285"/>
      <c r="G19" s="65"/>
      <c r="H19" s="285"/>
      <c r="I19" s="65"/>
      <c r="J19" s="284"/>
      <c r="K19" s="27"/>
      <c r="L19" s="27"/>
      <c r="M19" s="332"/>
      <c r="N19" s="27"/>
      <c r="O19" s="27"/>
      <c r="P19" s="27"/>
      <c r="Q19" s="27"/>
      <c r="R19" s="27"/>
      <c r="S19" s="27"/>
      <c r="T19" s="27"/>
    </row>
    <row r="20" spans="1:20" ht="15">
      <c r="A20" s="36"/>
      <c r="B20" s="44"/>
      <c r="C20" s="65"/>
      <c r="D20" s="285"/>
      <c r="E20" s="65"/>
      <c r="F20" s="285"/>
      <c r="G20" s="65"/>
      <c r="H20" s="285"/>
      <c r="I20" s="65"/>
      <c r="J20" s="284"/>
      <c r="K20" s="27"/>
      <c r="L20" s="27"/>
      <c r="M20" s="332"/>
      <c r="N20" s="27"/>
      <c r="O20" s="27"/>
      <c r="P20" s="27"/>
      <c r="Q20" s="27"/>
      <c r="R20" s="27"/>
      <c r="S20" s="27"/>
      <c r="T20" s="27"/>
    </row>
    <row r="21" spans="1:20" ht="15">
      <c r="A21" s="30"/>
      <c r="B21" s="31" t="s">
        <v>15</v>
      </c>
      <c r="C21" s="60">
        <f>O10</f>
        <v>21634726</v>
      </c>
      <c r="D21" s="62">
        <f aca="true" t="shared" si="4" ref="D21:J21">P10</f>
        <v>18860390</v>
      </c>
      <c r="E21" s="60">
        <f t="shared" si="4"/>
        <v>4432428</v>
      </c>
      <c r="F21" s="62">
        <f t="shared" si="4"/>
        <v>5089466</v>
      </c>
      <c r="G21" s="60">
        <f t="shared" si="4"/>
        <v>10398</v>
      </c>
      <c r="H21" s="62">
        <f t="shared" si="4"/>
        <v>13048</v>
      </c>
      <c r="I21" s="60">
        <f t="shared" si="4"/>
        <v>4442826</v>
      </c>
      <c r="J21" s="61">
        <f t="shared" si="4"/>
        <v>5102514</v>
      </c>
      <c r="K21" s="27"/>
      <c r="L21" s="27"/>
      <c r="M21" s="332"/>
      <c r="N21" s="27"/>
      <c r="O21" s="27"/>
      <c r="P21" s="27"/>
      <c r="Q21" s="27"/>
      <c r="R21" s="27"/>
      <c r="S21" s="27"/>
      <c r="T21" s="27"/>
    </row>
    <row r="22" spans="1:20" ht="15">
      <c r="A22" s="45"/>
      <c r="B22" s="31"/>
      <c r="C22" s="60"/>
      <c r="D22" s="62"/>
      <c r="E22" s="60"/>
      <c r="F22" s="62"/>
      <c r="G22" s="60"/>
      <c r="H22" s="62"/>
      <c r="I22" s="60"/>
      <c r="J22" s="61"/>
      <c r="K22" s="27"/>
      <c r="L22" s="27"/>
      <c r="M22" s="332"/>
      <c r="N22" s="27"/>
      <c r="O22" s="27"/>
      <c r="P22" s="27"/>
      <c r="Q22" s="27"/>
      <c r="R22" s="27"/>
      <c r="S22" s="27"/>
      <c r="T22" s="27"/>
    </row>
    <row r="23" spans="1:20" ht="15">
      <c r="A23" s="30"/>
      <c r="B23" s="31" t="s">
        <v>16</v>
      </c>
      <c r="C23" s="60">
        <f>O11</f>
        <v>367599311</v>
      </c>
      <c r="D23" s="62">
        <f aca="true" t="shared" si="5" ref="D23:J23">P11</f>
        <v>356533869</v>
      </c>
      <c r="E23" s="60">
        <f t="shared" si="5"/>
        <v>88850182</v>
      </c>
      <c r="F23" s="62">
        <f t="shared" si="5"/>
        <v>82912558</v>
      </c>
      <c r="G23" s="60">
        <f t="shared" si="5"/>
        <v>50174150</v>
      </c>
      <c r="H23" s="62">
        <f t="shared" si="5"/>
        <v>62066004</v>
      </c>
      <c r="I23" s="60">
        <f t="shared" si="5"/>
        <v>139024332</v>
      </c>
      <c r="J23" s="61">
        <f t="shared" si="5"/>
        <v>144978562</v>
      </c>
      <c r="K23" s="27"/>
      <c r="L23" s="27"/>
      <c r="M23" s="332"/>
      <c r="N23" s="27"/>
      <c r="O23" s="27"/>
      <c r="P23" s="27"/>
      <c r="Q23" s="27"/>
      <c r="R23" s="27"/>
      <c r="S23" s="27"/>
      <c r="T23" s="27"/>
    </row>
    <row r="24" spans="1:20" ht="15">
      <c r="A24" s="36"/>
      <c r="B24" s="44"/>
      <c r="C24" s="65"/>
      <c r="D24" s="285"/>
      <c r="E24" s="65"/>
      <c r="F24" s="285"/>
      <c r="G24" s="65"/>
      <c r="H24" s="285"/>
      <c r="I24" s="65"/>
      <c r="J24" s="284"/>
      <c r="K24" s="27"/>
      <c r="L24" s="27"/>
      <c r="M24" s="332"/>
      <c r="N24" s="27"/>
      <c r="O24" s="27"/>
      <c r="P24" s="27"/>
      <c r="Q24" s="27"/>
      <c r="R24" s="27"/>
      <c r="S24" s="27"/>
      <c r="T24" s="27"/>
    </row>
    <row r="25" spans="1:20" ht="15">
      <c r="A25" s="30"/>
      <c r="B25" s="31" t="s">
        <v>17</v>
      </c>
      <c r="C25" s="60">
        <f>O12</f>
        <v>379536596</v>
      </c>
      <c r="D25" s="62">
        <f aca="true" t="shared" si="6" ref="D25:J25">P12</f>
        <v>380619541</v>
      </c>
      <c r="E25" s="60">
        <f t="shared" si="6"/>
        <v>75713165</v>
      </c>
      <c r="F25" s="62">
        <f t="shared" si="6"/>
        <v>75831476</v>
      </c>
      <c r="G25" s="60">
        <f t="shared" si="6"/>
        <v>6616742</v>
      </c>
      <c r="H25" s="62">
        <f t="shared" si="6"/>
        <v>4307319</v>
      </c>
      <c r="I25" s="60">
        <f t="shared" si="6"/>
        <v>82329907</v>
      </c>
      <c r="J25" s="61">
        <f t="shared" si="6"/>
        <v>80138795</v>
      </c>
      <c r="K25" s="27"/>
      <c r="L25" s="27"/>
      <c r="M25" s="332"/>
      <c r="N25" s="27"/>
      <c r="O25" s="27"/>
      <c r="P25" s="27"/>
      <c r="Q25" s="27"/>
      <c r="R25" s="27"/>
      <c r="S25" s="27"/>
      <c r="T25" s="27"/>
    </row>
    <row r="26" spans="1:20" ht="15">
      <c r="A26" s="36"/>
      <c r="B26" s="31" t="s">
        <v>18</v>
      </c>
      <c r="C26" s="65"/>
      <c r="D26" s="285"/>
      <c r="E26" s="65"/>
      <c r="F26" s="285"/>
      <c r="G26" s="65"/>
      <c r="H26" s="285"/>
      <c r="I26" s="65"/>
      <c r="J26" s="284"/>
      <c r="K26" s="27"/>
      <c r="L26" s="27"/>
      <c r="M26" s="332"/>
      <c r="N26" s="27"/>
      <c r="O26" s="27"/>
      <c r="P26" s="27"/>
      <c r="Q26" s="27"/>
      <c r="R26" s="27"/>
      <c r="S26" s="27"/>
      <c r="T26" s="27"/>
    </row>
    <row r="27" spans="1:20" ht="15">
      <c r="A27" s="36"/>
      <c r="B27" s="31"/>
      <c r="C27" s="65"/>
      <c r="D27" s="285"/>
      <c r="E27" s="65"/>
      <c r="F27" s="285"/>
      <c r="G27" s="65"/>
      <c r="H27" s="285"/>
      <c r="I27" s="65"/>
      <c r="J27" s="284"/>
      <c r="K27" s="27"/>
      <c r="L27" s="27"/>
      <c r="M27" s="332"/>
      <c r="N27" s="27"/>
      <c r="O27" s="27"/>
      <c r="P27" s="27"/>
      <c r="Q27" s="27"/>
      <c r="R27" s="27"/>
      <c r="S27" s="27"/>
      <c r="T27" s="27"/>
    </row>
    <row r="28" spans="1:20" ht="15">
      <c r="A28" s="30"/>
      <c r="B28" s="31" t="s">
        <v>19</v>
      </c>
      <c r="C28" s="60">
        <f>O13</f>
        <v>665732990</v>
      </c>
      <c r="D28" s="62">
        <f aca="true" t="shared" si="7" ref="D28:J28">P13</f>
        <v>657365534</v>
      </c>
      <c r="E28" s="60">
        <f t="shared" si="7"/>
        <v>45771571</v>
      </c>
      <c r="F28" s="62">
        <f t="shared" si="7"/>
        <v>34214176</v>
      </c>
      <c r="G28" s="60">
        <f t="shared" si="7"/>
        <v>12484673</v>
      </c>
      <c r="H28" s="62">
        <f t="shared" si="7"/>
        <v>11249433</v>
      </c>
      <c r="I28" s="60">
        <f t="shared" si="7"/>
        <v>58256244</v>
      </c>
      <c r="J28" s="61">
        <f t="shared" si="7"/>
        <v>45463609</v>
      </c>
      <c r="K28" s="27"/>
      <c r="L28" s="27"/>
      <c r="M28" s="332"/>
      <c r="N28" s="27"/>
      <c r="O28" s="27"/>
      <c r="P28" s="27"/>
      <c r="Q28" s="27"/>
      <c r="R28" s="27"/>
      <c r="S28" s="27"/>
      <c r="T28" s="27"/>
    </row>
    <row r="29" spans="1:20" ht="15">
      <c r="A29" s="36"/>
      <c r="B29" s="31"/>
      <c r="C29" s="60"/>
      <c r="D29" s="62"/>
      <c r="E29" s="60"/>
      <c r="F29" s="62"/>
      <c r="G29" s="60"/>
      <c r="H29" s="62"/>
      <c r="I29" s="60"/>
      <c r="J29" s="61"/>
      <c r="K29" s="27"/>
      <c r="L29" s="27"/>
      <c r="M29" s="332"/>
      <c r="N29" s="27"/>
      <c r="O29" s="27"/>
      <c r="P29" s="27"/>
      <c r="Q29" s="27"/>
      <c r="R29" s="27"/>
      <c r="S29" s="27"/>
      <c r="T29" s="27"/>
    </row>
    <row r="30" spans="1:20" ht="15" customHeight="1">
      <c r="A30" s="30"/>
      <c r="B30" s="31" t="s">
        <v>20</v>
      </c>
      <c r="C30" s="64">
        <f>O14</f>
        <v>432818514</v>
      </c>
      <c r="D30" s="66">
        <f aca="true" t="shared" si="8" ref="D30:J30">P14</f>
        <v>420812916</v>
      </c>
      <c r="E30" s="64">
        <f t="shared" si="8"/>
        <v>88810655</v>
      </c>
      <c r="F30" s="66">
        <f t="shared" si="8"/>
        <v>85736440</v>
      </c>
      <c r="G30" s="64">
        <f t="shared" si="8"/>
        <v>81028463</v>
      </c>
      <c r="H30" s="66">
        <f t="shared" si="8"/>
        <v>56840651</v>
      </c>
      <c r="I30" s="64">
        <f t="shared" si="8"/>
        <v>169839118</v>
      </c>
      <c r="J30" s="63">
        <f t="shared" si="8"/>
        <v>142577091</v>
      </c>
      <c r="K30" s="27"/>
      <c r="L30" s="27"/>
      <c r="M30" s="332"/>
      <c r="N30" s="27"/>
      <c r="O30" s="27"/>
      <c r="P30" s="27"/>
      <c r="Q30" s="27"/>
      <c r="R30" s="27"/>
      <c r="S30" s="27"/>
      <c r="T30" s="27"/>
    </row>
    <row r="31" spans="1:20" ht="15">
      <c r="A31" s="36"/>
      <c r="B31" s="31" t="s">
        <v>21</v>
      </c>
      <c r="C31" s="65"/>
      <c r="D31" s="285"/>
      <c r="E31" s="65"/>
      <c r="F31" s="285"/>
      <c r="G31" s="65"/>
      <c r="H31" s="285"/>
      <c r="I31" s="65"/>
      <c r="J31" s="284"/>
      <c r="K31" s="1"/>
      <c r="L31" s="1"/>
      <c r="M31" s="332"/>
      <c r="N31" s="27"/>
      <c r="O31" s="27"/>
      <c r="P31" s="27"/>
      <c r="Q31" s="27"/>
      <c r="R31" s="27"/>
      <c r="S31" s="27"/>
      <c r="T31" s="27"/>
    </row>
    <row r="32" spans="1:20" ht="15">
      <c r="A32" s="36"/>
      <c r="B32" s="31"/>
      <c r="C32" s="64"/>
      <c r="D32" s="66"/>
      <c r="E32" s="64"/>
      <c r="F32" s="66"/>
      <c r="G32" s="64"/>
      <c r="H32" s="66"/>
      <c r="I32" s="64"/>
      <c r="J32" s="63"/>
      <c r="K32" s="1"/>
      <c r="L32" s="1"/>
      <c r="M32" s="332"/>
      <c r="N32" s="27"/>
      <c r="O32" s="27"/>
      <c r="P32" s="27"/>
      <c r="Q32" s="27"/>
      <c r="R32" s="27"/>
      <c r="S32" s="27"/>
      <c r="T32" s="27"/>
    </row>
    <row r="33" spans="1:19" ht="15" customHeight="1">
      <c r="A33" s="47"/>
      <c r="B33" s="31" t="s">
        <v>22</v>
      </c>
      <c r="C33" s="64">
        <f>O15</f>
        <v>13624538</v>
      </c>
      <c r="D33" s="66">
        <f aca="true" t="shared" si="9" ref="D33:J33">P15</f>
        <v>16488194</v>
      </c>
      <c r="E33" s="64">
        <f t="shared" si="9"/>
        <v>7943329</v>
      </c>
      <c r="F33" s="66">
        <f t="shared" si="9"/>
        <v>6826763</v>
      </c>
      <c r="G33" s="64">
        <f t="shared" si="9"/>
        <v>219475</v>
      </c>
      <c r="H33" s="66">
        <f t="shared" si="9"/>
        <v>46461</v>
      </c>
      <c r="I33" s="64">
        <f t="shared" si="9"/>
        <v>8162804</v>
      </c>
      <c r="J33" s="63">
        <f t="shared" si="9"/>
        <v>6873224</v>
      </c>
      <c r="K33" s="1"/>
      <c r="L33" s="1"/>
      <c r="M33" s="332"/>
      <c r="N33" s="27"/>
      <c r="O33" s="27"/>
      <c r="P33" s="27"/>
      <c r="Q33" s="4"/>
      <c r="R33" s="4"/>
      <c r="S33" s="4"/>
    </row>
    <row r="34" spans="1:19" ht="15">
      <c r="A34" s="45"/>
      <c r="B34" s="31" t="s">
        <v>23</v>
      </c>
      <c r="C34" s="64"/>
      <c r="D34" s="63"/>
      <c r="E34" s="66"/>
      <c r="F34" s="63"/>
      <c r="G34" s="66"/>
      <c r="H34" s="63"/>
      <c r="I34" s="66"/>
      <c r="J34" s="63"/>
      <c r="K34" s="1"/>
      <c r="L34" s="1"/>
      <c r="M34" s="332"/>
      <c r="N34" s="27"/>
      <c r="O34" s="27"/>
      <c r="P34" s="27"/>
      <c r="Q34" s="4"/>
      <c r="R34" s="4"/>
      <c r="S34" s="4"/>
    </row>
    <row r="35" spans="1:19" ht="15" customHeight="1">
      <c r="A35" s="45"/>
      <c r="B35" s="48"/>
      <c r="C35" s="64"/>
      <c r="D35" s="63"/>
      <c r="E35" s="66"/>
      <c r="F35" s="67"/>
      <c r="G35" s="66"/>
      <c r="H35" s="67"/>
      <c r="I35" s="66"/>
      <c r="J35" s="63"/>
      <c r="K35" s="1"/>
      <c r="L35" s="1"/>
      <c r="M35" s="332"/>
      <c r="N35" s="27"/>
      <c r="O35" s="27"/>
      <c r="P35" s="27"/>
      <c r="Q35" s="4"/>
      <c r="R35" s="4"/>
      <c r="S35" s="4"/>
    </row>
    <row r="36" spans="1:19" ht="24.95" customHeight="1" thickBot="1">
      <c r="A36" s="45"/>
      <c r="B36" s="50" t="s">
        <v>24</v>
      </c>
      <c r="C36" s="68">
        <f aca="true" t="shared" si="10" ref="C36:J36">SUM(C11:C33)</f>
        <v>3478265472</v>
      </c>
      <c r="D36" s="69">
        <f t="shared" si="10"/>
        <v>3538420935</v>
      </c>
      <c r="E36" s="69">
        <f t="shared" si="10"/>
        <v>554605874</v>
      </c>
      <c r="F36" s="70">
        <f t="shared" si="10"/>
        <v>534550722</v>
      </c>
      <c r="G36" s="71">
        <f t="shared" si="10"/>
        <v>394179473</v>
      </c>
      <c r="H36" s="70">
        <f t="shared" si="10"/>
        <v>400674510</v>
      </c>
      <c r="I36" s="71">
        <f t="shared" si="10"/>
        <v>948785347</v>
      </c>
      <c r="J36" s="69">
        <f t="shared" si="10"/>
        <v>935225232</v>
      </c>
      <c r="K36" s="1"/>
      <c r="L36" s="1"/>
      <c r="M36" s="332"/>
      <c r="N36" s="27"/>
      <c r="O36" s="27"/>
      <c r="P36" s="27"/>
      <c r="Q36" s="4"/>
      <c r="R36" s="4"/>
      <c r="S36" s="4"/>
    </row>
    <row r="37" spans="1:19" ht="15" thickTop="1">
      <c r="A37" s="1"/>
      <c r="B37" s="55"/>
      <c r="C37" s="1"/>
      <c r="D37" s="1"/>
      <c r="E37" s="1"/>
      <c r="F37" s="1"/>
      <c r="G37" s="1"/>
      <c r="H37" s="1"/>
      <c r="I37" s="1"/>
      <c r="J37" s="1"/>
      <c r="K37" s="1"/>
      <c r="L37" s="1"/>
      <c r="M37" s="332"/>
      <c r="N37" s="27"/>
      <c r="O37" s="27"/>
      <c r="P37" s="27"/>
      <c r="Q37" s="4"/>
      <c r="R37" s="4"/>
      <c r="S37" s="4"/>
    </row>
    <row r="38" spans="1:19" ht="14.25">
      <c r="A38" s="1"/>
      <c r="B38" s="27" t="s">
        <v>25</v>
      </c>
      <c r="C38" s="56">
        <f>(C36-I36)/1000000</f>
        <v>2529.480125</v>
      </c>
      <c r="D38" s="56">
        <f>(D36-J36)/1000000</f>
        <v>2603.195703</v>
      </c>
      <c r="E38" s="1"/>
      <c r="F38" s="1"/>
      <c r="G38" s="1"/>
      <c r="H38" s="1"/>
      <c r="I38" s="1"/>
      <c r="J38" s="1"/>
      <c r="K38" s="1"/>
      <c r="L38" s="1"/>
      <c r="M38" s="332"/>
      <c r="N38" s="27"/>
      <c r="O38" s="27"/>
      <c r="P38" s="27"/>
      <c r="Q38" s="4"/>
      <c r="R38" s="4"/>
      <c r="S38" s="4"/>
    </row>
    <row r="39" spans="1:19" ht="14.25">
      <c r="A39" s="1"/>
      <c r="B39" s="57" t="s">
        <v>26</v>
      </c>
      <c r="C39" s="56">
        <f>(C36-D36)/1000000</f>
        <v>-60.155463</v>
      </c>
      <c r="E39" s="56">
        <f>(E36-F36)/1000000</f>
        <v>20.055152</v>
      </c>
      <c r="G39" s="56">
        <f>(G36-H36)/1000000</f>
        <v>-6.495037</v>
      </c>
      <c r="H39" s="1"/>
      <c r="I39" s="56">
        <f>(I36-J36)/1000000</f>
        <v>13.560115</v>
      </c>
      <c r="J39" s="1"/>
      <c r="K39" s="1"/>
      <c r="L39" s="1"/>
      <c r="M39" s="332"/>
      <c r="N39" s="27"/>
      <c r="O39" s="27"/>
      <c r="P39" s="27"/>
      <c r="Q39" s="4"/>
      <c r="R39" s="4"/>
      <c r="S39" s="4"/>
    </row>
    <row r="40" spans="1:19" ht="14.25">
      <c r="A40" s="1"/>
      <c r="B40" s="58" t="s">
        <v>27</v>
      </c>
      <c r="C40" s="59">
        <f>-1+(C36/D36)</f>
        <v>-0.017000652015416562</v>
      </c>
      <c r="D40" s="1"/>
      <c r="E40" s="59">
        <f>-1+(E36/F36)</f>
        <v>0.03751777179341276</v>
      </c>
      <c r="F40" s="1"/>
      <c r="G40" s="59">
        <f>-1+(G36/H36)</f>
        <v>-0.016210257547953355</v>
      </c>
      <c r="H40" s="1"/>
      <c r="I40" s="59">
        <f>-1+(I36/J36)</f>
        <v>0.014499304056415863</v>
      </c>
      <c r="J40" s="1"/>
      <c r="K40" s="1"/>
      <c r="L40" s="1"/>
      <c r="M40" s="332"/>
      <c r="N40" s="27"/>
      <c r="O40" s="27"/>
      <c r="P40" s="27"/>
      <c r="Q40" s="4"/>
      <c r="R40" s="4"/>
      <c r="S40" s="4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32"/>
      <c r="N41" s="27"/>
      <c r="O41" s="27"/>
      <c r="P41" s="27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32"/>
      <c r="N42" s="27"/>
      <c r="O42" s="27"/>
      <c r="P42" s="27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32"/>
      <c r="N43" s="27"/>
      <c r="O43" s="27"/>
      <c r="P43" s="27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32"/>
      <c r="N44" s="27"/>
      <c r="O44" s="27"/>
      <c r="P44" s="27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332"/>
      <c r="N45" s="27"/>
      <c r="O45" s="27"/>
      <c r="P45" s="27"/>
      <c r="Q45" s="4"/>
      <c r="R45" s="4"/>
      <c r="S45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69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69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69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69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69"/>
      <c r="N55" s="4"/>
      <c r="O55" s="4"/>
      <c r="P55" s="4"/>
      <c r="Q55" s="4"/>
      <c r="R55" s="4"/>
      <c r="S55" s="4"/>
    </row>
  </sheetData>
  <mergeCells count="2">
    <mergeCell ref="B1:J1"/>
    <mergeCell ref="B2:J2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&amp;C&amp;"Book Antiqua,Regular"-3-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31">
      <selection activeCell="M33" sqref="M3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&amp;C&amp;"Book Antiqua,Regular"-4-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A4">
      <selection activeCell="L1" sqref="L1:U65536"/>
    </sheetView>
  </sheetViews>
  <sheetFormatPr defaultColWidth="9.140625" defaultRowHeight="12.75"/>
  <cols>
    <col min="1" max="1" width="27.8515625" style="5" customWidth="1"/>
    <col min="2" max="3" width="15.140625" style="5" customWidth="1"/>
    <col min="4" max="4" width="13.57421875" style="5" customWidth="1"/>
    <col min="5" max="5" width="14.28125" style="5" customWidth="1"/>
    <col min="6" max="6" width="13.421875" style="5" customWidth="1"/>
    <col min="7" max="7" width="13.00390625" style="5" customWidth="1"/>
    <col min="8" max="9" width="14.7109375" style="5" customWidth="1"/>
    <col min="10" max="10" width="12.140625" style="5" customWidth="1"/>
    <col min="11" max="11" width="9.140625" style="5" customWidth="1"/>
    <col min="12" max="12" width="11.28125" style="5" bestFit="1" customWidth="1"/>
    <col min="13" max="13" width="17.00390625" style="5" bestFit="1" customWidth="1"/>
    <col min="14" max="14" width="14.7109375" style="5" bestFit="1" customWidth="1"/>
    <col min="15" max="15" width="15.7109375" style="5" bestFit="1" customWidth="1"/>
    <col min="16" max="16" width="15.8515625" style="5" bestFit="1" customWidth="1"/>
    <col min="17" max="17" width="16.8515625" style="5" bestFit="1" customWidth="1"/>
    <col min="18" max="18" width="15.7109375" style="5" bestFit="1" customWidth="1"/>
    <col min="19" max="19" width="16.7109375" style="5" bestFit="1" customWidth="1"/>
    <col min="20" max="20" width="15.57421875" style="5" bestFit="1" customWidth="1"/>
    <col min="21" max="21" width="16.57421875" style="5" bestFit="1" customWidth="1"/>
    <col min="23" max="16384" width="9.140625" style="5" customWidth="1"/>
  </cols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3" spans="1:10" ht="15">
      <c r="A3" s="6" t="s">
        <v>30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66" t="s">
        <v>150</v>
      </c>
      <c r="B4" s="366"/>
      <c r="C4" s="366"/>
      <c r="D4" s="366"/>
      <c r="E4" s="366"/>
      <c r="F4" s="366"/>
      <c r="G4" s="366"/>
      <c r="H4" s="366"/>
      <c r="I4" s="366"/>
      <c r="J4" s="3"/>
    </row>
    <row r="5" spans="1:10" ht="14.25" customHeight="1">
      <c r="A5" s="366" t="str">
        <f>UPPER('Table 1'!$M$1)&amp;" "&amp;'Table 1'!$N$1&amp;" WITH THE CORRESPONDING MONTH OF "&amp;'Table 1'!$O$1</f>
        <v>DECEMBER  2014 WITH THE CORRESPONDING MONTH OF 2013</v>
      </c>
      <c r="B5" s="366"/>
      <c r="C5" s="366"/>
      <c r="D5" s="366"/>
      <c r="E5" s="366"/>
      <c r="F5" s="366"/>
      <c r="G5" s="366"/>
      <c r="H5" s="366"/>
      <c r="I5" s="366"/>
      <c r="J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21" ht="15">
      <c r="A7" s="3"/>
      <c r="B7" s="8"/>
      <c r="C7" s="8"/>
      <c r="D7" s="8"/>
      <c r="E7" s="8"/>
      <c r="F7" s="8"/>
      <c r="G7" s="8"/>
      <c r="H7" s="8"/>
      <c r="I7" s="9" t="s">
        <v>31</v>
      </c>
      <c r="L7" s="325" t="s">
        <v>200</v>
      </c>
      <c r="M7" s="325" t="s">
        <v>201</v>
      </c>
      <c r="N7" s="325" t="s">
        <v>158</v>
      </c>
      <c r="O7" s="325" t="s">
        <v>159</v>
      </c>
      <c r="P7" s="325" t="s">
        <v>160</v>
      </c>
      <c r="Q7" s="325" t="s">
        <v>161</v>
      </c>
      <c r="R7" s="325" t="s">
        <v>162</v>
      </c>
      <c r="S7" s="325" t="s">
        <v>163</v>
      </c>
      <c r="T7" s="325" t="s">
        <v>164</v>
      </c>
      <c r="U7" s="325" t="s">
        <v>165</v>
      </c>
    </row>
    <row r="8" spans="1:21" ht="15">
      <c r="A8" s="74"/>
      <c r="B8" s="2" t="s">
        <v>32</v>
      </c>
      <c r="C8" s="75"/>
      <c r="D8" s="76"/>
      <c r="E8" s="2"/>
      <c r="F8" s="2" t="s">
        <v>33</v>
      </c>
      <c r="G8" s="2"/>
      <c r="H8" s="2"/>
      <c r="I8" s="75"/>
      <c r="L8" s="326" t="s">
        <v>202</v>
      </c>
      <c r="M8" s="326" t="s">
        <v>203</v>
      </c>
      <c r="N8" s="327">
        <v>1461</v>
      </c>
      <c r="O8" s="327">
        <v>400</v>
      </c>
      <c r="P8" s="327">
        <v>0</v>
      </c>
      <c r="Q8" s="327">
        <v>0</v>
      </c>
      <c r="R8" s="327">
        <v>23887463</v>
      </c>
      <c r="S8" s="327">
        <v>35169201</v>
      </c>
      <c r="T8" s="327">
        <v>23887463</v>
      </c>
      <c r="U8" s="327">
        <v>35169201</v>
      </c>
    </row>
    <row r="9" spans="1:24" ht="15">
      <c r="A9" s="79" t="s">
        <v>34</v>
      </c>
      <c r="B9" s="22"/>
      <c r="C9" s="80"/>
      <c r="D9" s="22" t="s">
        <v>35</v>
      </c>
      <c r="E9" s="22"/>
      <c r="F9" s="22" t="s">
        <v>36</v>
      </c>
      <c r="G9" s="22"/>
      <c r="H9" s="22" t="s">
        <v>37</v>
      </c>
      <c r="I9" s="80"/>
      <c r="L9" s="326" t="s">
        <v>204</v>
      </c>
      <c r="M9" s="326" t="s">
        <v>39</v>
      </c>
      <c r="N9" s="327">
        <v>7977008</v>
      </c>
      <c r="O9" s="327">
        <v>10040409</v>
      </c>
      <c r="P9" s="327">
        <v>2950759</v>
      </c>
      <c r="Q9" s="327">
        <v>2658032</v>
      </c>
      <c r="R9" s="327">
        <v>12808</v>
      </c>
      <c r="S9" s="327">
        <v>162814</v>
      </c>
      <c r="T9" s="327">
        <v>2963567</v>
      </c>
      <c r="U9" s="327">
        <v>2820846</v>
      </c>
      <c r="X9" s="78"/>
    </row>
    <row r="10" spans="1:21" ht="15">
      <c r="A10" s="83"/>
      <c r="B10" s="84" t="str">
        <f>'Table 1'!$N$1&amp;"*"</f>
        <v>2014*</v>
      </c>
      <c r="C10" s="85">
        <f>'Table 1'!$O$1</f>
        <v>2013</v>
      </c>
      <c r="D10" s="84" t="str">
        <f>'Table 1'!$N$1&amp;"*"</f>
        <v>2014*</v>
      </c>
      <c r="E10" s="85">
        <f>'Table 1'!$O$1</f>
        <v>2013</v>
      </c>
      <c r="F10" s="84" t="str">
        <f>'Table 1'!$N$1&amp;"*"</f>
        <v>2014*</v>
      </c>
      <c r="G10" s="85">
        <f>'Table 1'!$O$1</f>
        <v>2013</v>
      </c>
      <c r="H10" s="84" t="str">
        <f>'Table 1'!$N$1&amp;"*"</f>
        <v>2014*</v>
      </c>
      <c r="I10" s="85">
        <f>'Table 1'!$O$1</f>
        <v>2013</v>
      </c>
      <c r="L10" s="326" t="s">
        <v>205</v>
      </c>
      <c r="M10" s="326" t="s">
        <v>40</v>
      </c>
      <c r="N10" s="327">
        <v>5086484</v>
      </c>
      <c r="O10" s="327">
        <v>4730574</v>
      </c>
      <c r="P10" s="327">
        <v>141634</v>
      </c>
      <c r="Q10" s="327">
        <v>56636</v>
      </c>
      <c r="R10" s="327">
        <v>3707211</v>
      </c>
      <c r="S10" s="327">
        <v>1989</v>
      </c>
      <c r="T10" s="327">
        <v>3848845</v>
      </c>
      <c r="U10" s="327">
        <v>58625</v>
      </c>
    </row>
    <row r="11" spans="1:24" ht="15">
      <c r="A11" s="86"/>
      <c r="B11" s="3"/>
      <c r="C11" s="26"/>
      <c r="D11" s="3"/>
      <c r="E11" s="26"/>
      <c r="F11" s="3"/>
      <c r="G11" s="26"/>
      <c r="H11" s="3"/>
      <c r="I11" s="26"/>
      <c r="L11" s="326" t="s">
        <v>206</v>
      </c>
      <c r="M11" s="326" t="s">
        <v>207</v>
      </c>
      <c r="N11" s="327">
        <v>63949345</v>
      </c>
      <c r="O11" s="327">
        <v>107092821</v>
      </c>
      <c r="P11" s="327">
        <v>19912973</v>
      </c>
      <c r="Q11" s="327">
        <v>17279944</v>
      </c>
      <c r="R11" s="327">
        <v>5070032</v>
      </c>
      <c r="S11" s="327">
        <v>3608289</v>
      </c>
      <c r="T11" s="327">
        <v>24983005</v>
      </c>
      <c r="U11" s="327">
        <v>20888233</v>
      </c>
      <c r="X11" s="78"/>
    </row>
    <row r="12" spans="1:21" ht="15">
      <c r="A12" s="83" t="s">
        <v>38</v>
      </c>
      <c r="B12" s="87">
        <f aca="true" t="shared" si="0" ref="B12:I12">N16</f>
        <v>11614648</v>
      </c>
      <c r="C12" s="89">
        <f t="shared" si="0"/>
        <v>11786910</v>
      </c>
      <c r="D12" s="87">
        <f t="shared" si="0"/>
        <v>717466</v>
      </c>
      <c r="E12" s="89">
        <f t="shared" si="0"/>
        <v>601027</v>
      </c>
      <c r="F12" s="87">
        <f t="shared" si="0"/>
        <v>331042</v>
      </c>
      <c r="G12" s="89">
        <f t="shared" si="0"/>
        <v>24431</v>
      </c>
      <c r="H12" s="87">
        <f t="shared" si="0"/>
        <v>1048508</v>
      </c>
      <c r="I12" s="89">
        <f t="shared" si="0"/>
        <v>625458</v>
      </c>
      <c r="L12" s="326" t="s">
        <v>208</v>
      </c>
      <c r="M12" s="326" t="s">
        <v>209</v>
      </c>
      <c r="N12" s="327">
        <v>7399241</v>
      </c>
      <c r="O12" s="327">
        <v>3828770</v>
      </c>
      <c r="P12" s="327">
        <v>7411742</v>
      </c>
      <c r="Q12" s="327">
        <v>6324051</v>
      </c>
      <c r="R12" s="327">
        <v>2183117</v>
      </c>
      <c r="S12" s="327">
        <v>1818929</v>
      </c>
      <c r="T12" s="327">
        <v>9594859</v>
      </c>
      <c r="U12" s="327">
        <v>8142980</v>
      </c>
    </row>
    <row r="13" spans="1:21" ht="15">
      <c r="A13" s="83"/>
      <c r="C13" s="90"/>
      <c r="E13" s="90"/>
      <c r="G13" s="90"/>
      <c r="I13" s="90"/>
      <c r="L13" s="326" t="s">
        <v>210</v>
      </c>
      <c r="M13" s="326" t="s">
        <v>211</v>
      </c>
      <c r="N13" s="327">
        <v>5494536</v>
      </c>
      <c r="O13" s="327">
        <v>6212</v>
      </c>
      <c r="P13" s="327">
        <v>756447</v>
      </c>
      <c r="Q13" s="327">
        <v>1020714</v>
      </c>
      <c r="R13" s="327">
        <v>665018</v>
      </c>
      <c r="S13" s="327">
        <v>308329</v>
      </c>
      <c r="T13" s="327">
        <v>1421465</v>
      </c>
      <c r="U13" s="327">
        <v>1329043</v>
      </c>
    </row>
    <row r="14" spans="1:21" ht="15">
      <c r="A14" s="83" t="s">
        <v>39</v>
      </c>
      <c r="B14" s="87">
        <f aca="true" t="shared" si="1" ref="B14:I14">N9</f>
        <v>7977008</v>
      </c>
      <c r="C14" s="89">
        <f t="shared" si="1"/>
        <v>10040409</v>
      </c>
      <c r="D14" s="87">
        <f t="shared" si="1"/>
        <v>2950759</v>
      </c>
      <c r="E14" s="89">
        <f t="shared" si="1"/>
        <v>2658032</v>
      </c>
      <c r="F14" s="87">
        <f t="shared" si="1"/>
        <v>12808</v>
      </c>
      <c r="G14" s="89">
        <f t="shared" si="1"/>
        <v>162814</v>
      </c>
      <c r="H14" s="87">
        <f t="shared" si="1"/>
        <v>2963567</v>
      </c>
      <c r="I14" s="89">
        <f t="shared" si="1"/>
        <v>2820846</v>
      </c>
      <c r="L14" s="326" t="s">
        <v>212</v>
      </c>
      <c r="M14" s="326" t="s">
        <v>213</v>
      </c>
      <c r="N14" s="327">
        <v>81704088</v>
      </c>
      <c r="O14" s="327">
        <v>84513814</v>
      </c>
      <c r="P14" s="327">
        <v>5459231</v>
      </c>
      <c r="Q14" s="327">
        <v>7794460</v>
      </c>
      <c r="R14" s="327">
        <v>2679854</v>
      </c>
      <c r="S14" s="327">
        <v>669691</v>
      </c>
      <c r="T14" s="327">
        <v>8139085</v>
      </c>
      <c r="U14" s="327">
        <v>8464151</v>
      </c>
    </row>
    <row r="15" spans="1:21" ht="15">
      <c r="A15" s="83"/>
      <c r="B15" s="87"/>
      <c r="C15" s="89"/>
      <c r="D15" s="87"/>
      <c r="E15" s="89"/>
      <c r="F15" s="87"/>
      <c r="G15" s="89"/>
      <c r="H15" s="87"/>
      <c r="I15" s="89"/>
      <c r="L15" s="326" t="s">
        <v>214</v>
      </c>
      <c r="M15" s="326" t="s">
        <v>215</v>
      </c>
      <c r="N15" s="327">
        <v>297173647</v>
      </c>
      <c r="O15" s="327">
        <v>314774503</v>
      </c>
      <c r="P15" s="327">
        <v>34523919</v>
      </c>
      <c r="Q15" s="327">
        <v>37011116</v>
      </c>
      <c r="R15" s="327">
        <v>49719536</v>
      </c>
      <c r="S15" s="327">
        <v>43705707</v>
      </c>
      <c r="T15" s="327">
        <v>84243455</v>
      </c>
      <c r="U15" s="327">
        <v>80716823</v>
      </c>
    </row>
    <row r="16" spans="1:21" ht="15">
      <c r="A16" s="83" t="s">
        <v>42</v>
      </c>
      <c r="B16" s="87">
        <f aca="true" t="shared" si="2" ref="B16:I16">N19</f>
        <v>107352424</v>
      </c>
      <c r="C16" s="89">
        <f t="shared" si="2"/>
        <v>88970071</v>
      </c>
      <c r="D16" s="87">
        <f t="shared" si="2"/>
        <v>4472162</v>
      </c>
      <c r="E16" s="89">
        <f t="shared" si="2"/>
        <v>7381417</v>
      </c>
      <c r="F16" s="87">
        <f t="shared" si="2"/>
        <v>13343218</v>
      </c>
      <c r="G16" s="89">
        <f t="shared" si="2"/>
        <v>3411881</v>
      </c>
      <c r="H16" s="87">
        <f t="shared" si="2"/>
        <v>17815380</v>
      </c>
      <c r="I16" s="89">
        <f t="shared" si="2"/>
        <v>10793298</v>
      </c>
      <c r="L16" s="326" t="s">
        <v>216</v>
      </c>
      <c r="M16" s="326" t="s">
        <v>38</v>
      </c>
      <c r="N16" s="327">
        <v>11614648</v>
      </c>
      <c r="O16" s="327">
        <v>11786910</v>
      </c>
      <c r="P16" s="327">
        <v>717466</v>
      </c>
      <c r="Q16" s="327">
        <v>601027</v>
      </c>
      <c r="R16" s="327">
        <v>331042</v>
      </c>
      <c r="S16" s="327">
        <v>24431</v>
      </c>
      <c r="T16" s="327">
        <v>1048508</v>
      </c>
      <c r="U16" s="327">
        <v>625458</v>
      </c>
    </row>
    <row r="17" spans="1:21" ht="15">
      <c r="A17" s="83"/>
      <c r="B17" s="87"/>
      <c r="C17" s="89"/>
      <c r="D17" s="87"/>
      <c r="E17" s="89"/>
      <c r="F17" s="87"/>
      <c r="G17" s="89"/>
      <c r="H17" s="87"/>
      <c r="I17" s="89"/>
      <c r="L17" s="326" t="s">
        <v>217</v>
      </c>
      <c r="M17" s="326" t="s">
        <v>41</v>
      </c>
      <c r="N17" s="327">
        <v>5735664</v>
      </c>
      <c r="O17" s="327">
        <v>6363607</v>
      </c>
      <c r="P17" s="327">
        <v>4045</v>
      </c>
      <c r="Q17" s="327">
        <v>848</v>
      </c>
      <c r="R17" s="327">
        <v>0</v>
      </c>
      <c r="S17" s="327">
        <v>53</v>
      </c>
      <c r="T17" s="327">
        <v>4045</v>
      </c>
      <c r="U17" s="327">
        <v>901</v>
      </c>
    </row>
    <row r="18" spans="1:21" ht="15">
      <c r="A18" s="83" t="s">
        <v>44</v>
      </c>
      <c r="B18" s="87">
        <f aca="true" t="shared" si="3" ref="B18:I18">N11</f>
        <v>63949345</v>
      </c>
      <c r="C18" s="89">
        <f t="shared" si="3"/>
        <v>107092821</v>
      </c>
      <c r="D18" s="87">
        <f t="shared" si="3"/>
        <v>19912973</v>
      </c>
      <c r="E18" s="89">
        <f t="shared" si="3"/>
        <v>17279944</v>
      </c>
      <c r="F18" s="87">
        <f t="shared" si="3"/>
        <v>5070032</v>
      </c>
      <c r="G18" s="89">
        <f t="shared" si="3"/>
        <v>3608289</v>
      </c>
      <c r="H18" s="87">
        <f t="shared" si="3"/>
        <v>24983005</v>
      </c>
      <c r="I18" s="89">
        <f t="shared" si="3"/>
        <v>20888233</v>
      </c>
      <c r="L18" s="326" t="s">
        <v>218</v>
      </c>
      <c r="M18" s="326" t="s">
        <v>43</v>
      </c>
      <c r="N18" s="327">
        <v>8253914</v>
      </c>
      <c r="O18" s="327">
        <v>1205702</v>
      </c>
      <c r="P18" s="327">
        <v>109202</v>
      </c>
      <c r="Q18" s="327">
        <v>37230</v>
      </c>
      <c r="R18" s="327">
        <v>22890</v>
      </c>
      <c r="S18" s="327">
        <v>348932</v>
      </c>
      <c r="T18" s="327">
        <v>132092</v>
      </c>
      <c r="U18" s="327">
        <v>386162</v>
      </c>
    </row>
    <row r="19" spans="1:21" ht="15">
      <c r="A19" s="83"/>
      <c r="B19" s="87"/>
      <c r="C19" s="89"/>
      <c r="D19" s="87"/>
      <c r="E19" s="89"/>
      <c r="F19" s="87"/>
      <c r="G19" s="89"/>
      <c r="H19" s="87"/>
      <c r="I19" s="89"/>
      <c r="L19" s="326" t="s">
        <v>219</v>
      </c>
      <c r="M19" s="326" t="s">
        <v>42</v>
      </c>
      <c r="N19" s="327">
        <v>107352424</v>
      </c>
      <c r="O19" s="327">
        <v>88970071</v>
      </c>
      <c r="P19" s="327">
        <v>4472162</v>
      </c>
      <c r="Q19" s="327">
        <v>7381417</v>
      </c>
      <c r="R19" s="327">
        <v>13343218</v>
      </c>
      <c r="S19" s="327">
        <v>3411881</v>
      </c>
      <c r="T19" s="327">
        <v>17815380</v>
      </c>
      <c r="U19" s="327">
        <v>10793298</v>
      </c>
    </row>
    <row r="20" spans="1:21" ht="15">
      <c r="A20" s="83" t="s">
        <v>46</v>
      </c>
      <c r="B20" s="87">
        <f aca="true" t="shared" si="4" ref="B20:I20">N12</f>
        <v>7399241</v>
      </c>
      <c r="C20" s="89">
        <f t="shared" si="4"/>
        <v>3828770</v>
      </c>
      <c r="D20" s="87">
        <f t="shared" si="4"/>
        <v>7411742</v>
      </c>
      <c r="E20" s="89">
        <f t="shared" si="4"/>
        <v>6324051</v>
      </c>
      <c r="F20" s="87">
        <f t="shared" si="4"/>
        <v>2183117</v>
      </c>
      <c r="G20" s="89">
        <f t="shared" si="4"/>
        <v>1818929</v>
      </c>
      <c r="H20" s="87">
        <f t="shared" si="4"/>
        <v>9594859</v>
      </c>
      <c r="I20" s="89">
        <f t="shared" si="4"/>
        <v>8142980</v>
      </c>
      <c r="L20" s="326" t="s">
        <v>220</v>
      </c>
      <c r="M20" s="326" t="s">
        <v>45</v>
      </c>
      <c r="N20" s="327">
        <v>3953</v>
      </c>
      <c r="O20" s="327">
        <v>48074</v>
      </c>
      <c r="P20" s="327">
        <v>0</v>
      </c>
      <c r="Q20" s="327">
        <v>180808</v>
      </c>
      <c r="R20" s="327">
        <v>0</v>
      </c>
      <c r="S20" s="327">
        <v>97</v>
      </c>
      <c r="T20" s="327">
        <v>0</v>
      </c>
      <c r="U20" s="327">
        <v>180905</v>
      </c>
    </row>
    <row r="21" spans="1:9" ht="15">
      <c r="A21" s="83"/>
      <c r="B21" s="87"/>
      <c r="C21" s="89"/>
      <c r="D21" s="87"/>
      <c r="E21" s="89"/>
      <c r="F21" s="87"/>
      <c r="G21" s="89"/>
      <c r="H21" s="87"/>
      <c r="I21" s="89"/>
    </row>
    <row r="22" spans="1:9" ht="15">
      <c r="A22" s="83" t="s">
        <v>47</v>
      </c>
      <c r="B22" s="87">
        <f aca="true" t="shared" si="5" ref="B22:I22">N13</f>
        <v>5494536</v>
      </c>
      <c r="C22" s="89">
        <f t="shared" si="5"/>
        <v>6212</v>
      </c>
      <c r="D22" s="87">
        <f t="shared" si="5"/>
        <v>756447</v>
      </c>
      <c r="E22" s="89">
        <f t="shared" si="5"/>
        <v>1020714</v>
      </c>
      <c r="F22" s="87">
        <f t="shared" si="5"/>
        <v>665018</v>
      </c>
      <c r="G22" s="89">
        <f t="shared" si="5"/>
        <v>308329</v>
      </c>
      <c r="H22" s="87">
        <f t="shared" si="5"/>
        <v>1421465</v>
      </c>
      <c r="I22" s="89">
        <f t="shared" si="5"/>
        <v>1329043</v>
      </c>
    </row>
    <row r="23" spans="1:9" ht="15">
      <c r="A23" s="91" t="s">
        <v>48</v>
      </c>
      <c r="B23" s="87"/>
      <c r="C23" s="89"/>
      <c r="D23" s="87"/>
      <c r="E23" s="89"/>
      <c r="F23" s="87"/>
      <c r="G23" s="89"/>
      <c r="H23" s="87"/>
      <c r="I23" s="89"/>
    </row>
    <row r="24" spans="1:9" ht="15">
      <c r="A24" s="83"/>
      <c r="B24" s="87"/>
      <c r="C24" s="89"/>
      <c r="D24" s="87"/>
      <c r="E24" s="89"/>
      <c r="F24" s="87"/>
      <c r="G24" s="89"/>
      <c r="H24" s="87"/>
      <c r="I24" s="89"/>
    </row>
    <row r="25" spans="1:9" ht="15">
      <c r="A25" s="83" t="s">
        <v>43</v>
      </c>
      <c r="B25" s="87">
        <f aca="true" t="shared" si="6" ref="B25:I25">N18</f>
        <v>8253914</v>
      </c>
      <c r="C25" s="89">
        <f t="shared" si="6"/>
        <v>1205702</v>
      </c>
      <c r="D25" s="87">
        <f t="shared" si="6"/>
        <v>109202</v>
      </c>
      <c r="E25" s="89">
        <f t="shared" si="6"/>
        <v>37230</v>
      </c>
      <c r="F25" s="87">
        <f t="shared" si="6"/>
        <v>22890</v>
      </c>
      <c r="G25" s="89">
        <f t="shared" si="6"/>
        <v>348932</v>
      </c>
      <c r="H25" s="87">
        <f t="shared" si="6"/>
        <v>132092</v>
      </c>
      <c r="I25" s="89">
        <f t="shared" si="6"/>
        <v>386162</v>
      </c>
    </row>
    <row r="26" spans="1:9" ht="15">
      <c r="A26" s="83"/>
      <c r="B26" s="87"/>
      <c r="C26" s="89"/>
      <c r="D26" s="87"/>
      <c r="E26" s="89"/>
      <c r="F26" s="87"/>
      <c r="G26" s="89"/>
      <c r="H26" s="87"/>
      <c r="I26" s="89"/>
    </row>
    <row r="27" spans="1:9" ht="15">
      <c r="A27" s="83" t="s">
        <v>45</v>
      </c>
      <c r="B27" s="87">
        <f aca="true" t="shared" si="7" ref="B27:I27">N20</f>
        <v>3953</v>
      </c>
      <c r="C27" s="89">
        <f t="shared" si="7"/>
        <v>48074</v>
      </c>
      <c r="D27" s="87">
        <f t="shared" si="7"/>
        <v>0</v>
      </c>
      <c r="E27" s="89">
        <f t="shared" si="7"/>
        <v>180808</v>
      </c>
      <c r="F27" s="87">
        <f t="shared" si="7"/>
        <v>0</v>
      </c>
      <c r="G27" s="89">
        <f t="shared" si="7"/>
        <v>97</v>
      </c>
      <c r="H27" s="87">
        <f t="shared" si="7"/>
        <v>0</v>
      </c>
      <c r="I27" s="89">
        <f t="shared" si="7"/>
        <v>180905</v>
      </c>
    </row>
    <row r="28" spans="1:9" ht="15">
      <c r="A28" s="83"/>
      <c r="B28" s="87"/>
      <c r="C28" s="89"/>
      <c r="D28" s="87"/>
      <c r="E28" s="89"/>
      <c r="F28" s="87"/>
      <c r="G28" s="89"/>
      <c r="H28" s="87"/>
      <c r="I28" s="89"/>
    </row>
    <row r="29" spans="1:9" ht="15">
      <c r="A29" s="83" t="s">
        <v>41</v>
      </c>
      <c r="B29" s="87">
        <f aca="true" t="shared" si="8" ref="B29:I29">N17</f>
        <v>5735664</v>
      </c>
      <c r="C29" s="89">
        <f t="shared" si="8"/>
        <v>6363607</v>
      </c>
      <c r="D29" s="87">
        <f t="shared" si="8"/>
        <v>4045</v>
      </c>
      <c r="E29" s="89">
        <f t="shared" si="8"/>
        <v>848</v>
      </c>
      <c r="F29" s="87">
        <f t="shared" si="8"/>
        <v>0</v>
      </c>
      <c r="G29" s="89">
        <f t="shared" si="8"/>
        <v>53</v>
      </c>
      <c r="H29" s="87">
        <f t="shared" si="8"/>
        <v>4045</v>
      </c>
      <c r="I29" s="89">
        <f t="shared" si="8"/>
        <v>901</v>
      </c>
    </row>
    <row r="30" spans="1:9" ht="15">
      <c r="A30" s="83"/>
      <c r="B30" s="87"/>
      <c r="C30" s="89"/>
      <c r="D30" s="87"/>
      <c r="E30" s="89"/>
      <c r="F30" s="87"/>
      <c r="G30" s="89"/>
      <c r="H30" s="87"/>
      <c r="I30" s="89"/>
    </row>
    <row r="31" spans="1:9" ht="15">
      <c r="A31" s="83" t="s">
        <v>40</v>
      </c>
      <c r="B31" s="87">
        <f aca="true" t="shared" si="9" ref="B31:I31">N10</f>
        <v>5086484</v>
      </c>
      <c r="C31" s="89">
        <f t="shared" si="9"/>
        <v>4730574</v>
      </c>
      <c r="D31" s="87">
        <f t="shared" si="9"/>
        <v>141634</v>
      </c>
      <c r="E31" s="89">
        <f t="shared" si="9"/>
        <v>56636</v>
      </c>
      <c r="F31" s="87">
        <f t="shared" si="9"/>
        <v>3707211</v>
      </c>
      <c r="G31" s="89">
        <f t="shared" si="9"/>
        <v>1989</v>
      </c>
      <c r="H31" s="87">
        <f t="shared" si="9"/>
        <v>3848845</v>
      </c>
      <c r="I31" s="89">
        <f t="shared" si="9"/>
        <v>58625</v>
      </c>
    </row>
    <row r="32" spans="1:9" ht="15">
      <c r="A32" s="83"/>
      <c r="B32" s="87"/>
      <c r="C32" s="89"/>
      <c r="D32" s="87"/>
      <c r="E32" s="89"/>
      <c r="F32" s="87"/>
      <c r="G32" s="89"/>
      <c r="H32" s="87"/>
      <c r="I32" s="89"/>
    </row>
    <row r="33" spans="1:11" ht="15">
      <c r="A33" s="83" t="s">
        <v>49</v>
      </c>
      <c r="B33" s="87">
        <f>B37-(B12+B14+B16+B18+B22+B25+B27+B29+B31+B35)</f>
        <v>81704210</v>
      </c>
      <c r="C33" s="89">
        <f aca="true" t="shared" si="10" ref="C33:I33">C37-(C12+C14+C16+C18+C22+C25+C27+C29+C31+C35)</f>
        <v>84529723</v>
      </c>
      <c r="D33" s="87">
        <f t="shared" si="10"/>
        <v>5459231</v>
      </c>
      <c r="E33" s="89">
        <f t="shared" si="10"/>
        <v>7794460</v>
      </c>
      <c r="F33" s="87">
        <f t="shared" si="10"/>
        <v>2679854</v>
      </c>
      <c r="G33" s="89">
        <f t="shared" si="10"/>
        <v>669691</v>
      </c>
      <c r="H33" s="87">
        <f t="shared" si="10"/>
        <v>8139085</v>
      </c>
      <c r="I33" s="89">
        <f t="shared" si="10"/>
        <v>8464151</v>
      </c>
      <c r="J33" s="87"/>
      <c r="K33" s="87"/>
    </row>
    <row r="34" spans="1:16" ht="15">
      <c r="A34" s="83"/>
      <c r="B34" s="87"/>
      <c r="C34" s="89"/>
      <c r="D34" s="87"/>
      <c r="E34" s="89"/>
      <c r="F34" s="87"/>
      <c r="G34" s="89"/>
      <c r="H34" s="87"/>
      <c r="I34" s="89"/>
      <c r="L34" s="77"/>
      <c r="M34" s="78"/>
      <c r="N34" s="78"/>
      <c r="O34" s="78"/>
      <c r="P34" s="78"/>
    </row>
    <row r="35" spans="1:16" ht="15">
      <c r="A35" s="83" t="s">
        <v>50</v>
      </c>
      <c r="B35" s="87">
        <f aca="true" t="shared" si="11" ref="B35:I35">N8</f>
        <v>1461</v>
      </c>
      <c r="C35" s="89">
        <f t="shared" si="11"/>
        <v>400</v>
      </c>
      <c r="D35" s="87">
        <f t="shared" si="11"/>
        <v>0</v>
      </c>
      <c r="E35" s="89">
        <f t="shared" si="11"/>
        <v>0</v>
      </c>
      <c r="F35" s="87">
        <f t="shared" si="11"/>
        <v>23887463</v>
      </c>
      <c r="G35" s="89">
        <f t="shared" si="11"/>
        <v>35169201</v>
      </c>
      <c r="H35" s="87">
        <f t="shared" si="11"/>
        <v>23887463</v>
      </c>
      <c r="I35" s="89">
        <f t="shared" si="11"/>
        <v>35169201</v>
      </c>
      <c r="L35" s="77"/>
      <c r="M35" s="78"/>
      <c r="N35" s="78"/>
      <c r="O35" s="78"/>
      <c r="P35" s="78"/>
    </row>
    <row r="36" spans="1:16" ht="14.25">
      <c r="A36" s="86"/>
      <c r="B36" s="87"/>
      <c r="C36" s="92"/>
      <c r="D36" s="87"/>
      <c r="E36" s="92"/>
      <c r="F36" s="87"/>
      <c r="G36" s="92"/>
      <c r="H36" s="87"/>
      <c r="I36" s="92"/>
      <c r="L36" s="77"/>
      <c r="M36" s="78"/>
      <c r="N36" s="78"/>
      <c r="O36" s="78"/>
      <c r="P36" s="78"/>
    </row>
    <row r="37" spans="1:16" ht="18" customHeight="1" thickBot="1">
      <c r="A37" s="93" t="s">
        <v>51</v>
      </c>
      <c r="B37" s="94">
        <f aca="true" t="shared" si="12" ref="B37:I37">N15</f>
        <v>297173647</v>
      </c>
      <c r="C37" s="94">
        <f t="shared" si="12"/>
        <v>314774503</v>
      </c>
      <c r="D37" s="94">
        <f t="shared" si="12"/>
        <v>34523919</v>
      </c>
      <c r="E37" s="94">
        <f t="shared" si="12"/>
        <v>37011116</v>
      </c>
      <c r="F37" s="94">
        <f t="shared" si="12"/>
        <v>49719536</v>
      </c>
      <c r="G37" s="94">
        <f t="shared" si="12"/>
        <v>43705707</v>
      </c>
      <c r="H37" s="94">
        <f t="shared" si="12"/>
        <v>84243455</v>
      </c>
      <c r="I37" s="94">
        <f t="shared" si="12"/>
        <v>80716823</v>
      </c>
      <c r="K37" s="4"/>
      <c r="L37" s="77"/>
      <c r="M37" s="78"/>
      <c r="N37" s="78"/>
      <c r="O37" s="78"/>
      <c r="P37" s="78"/>
    </row>
    <row r="38" spans="1:16" ht="15" thickTop="1">
      <c r="A38" s="3"/>
      <c r="B38" s="88"/>
      <c r="C38" s="88"/>
      <c r="D38" s="88"/>
      <c r="E38" s="88"/>
      <c r="F38" s="88"/>
      <c r="G38" s="88"/>
      <c r="H38" s="88"/>
      <c r="I38" s="88"/>
      <c r="J38" s="1"/>
      <c r="K38" s="4"/>
      <c r="L38" s="77"/>
      <c r="M38" s="78"/>
      <c r="N38" s="78"/>
      <c r="O38" s="78"/>
      <c r="P38" s="78"/>
    </row>
    <row r="39" spans="1:16" ht="14.25">
      <c r="A39" s="5" t="s">
        <v>52</v>
      </c>
      <c r="B39" s="97"/>
      <c r="C39" s="97"/>
      <c r="D39" s="97"/>
      <c r="E39" s="97"/>
      <c r="F39" s="97"/>
      <c r="G39" s="95"/>
      <c r="H39" s="95"/>
      <c r="I39" s="95"/>
      <c r="L39" s="77"/>
      <c r="M39" s="78"/>
      <c r="N39" s="78"/>
      <c r="O39" s="78"/>
      <c r="P39" s="78"/>
    </row>
    <row r="40" spans="1:16" ht="14.25">
      <c r="A40" s="96" t="s">
        <v>53</v>
      </c>
      <c r="B40" s="97"/>
      <c r="C40" s="97"/>
      <c r="D40" s="97"/>
      <c r="E40" s="97"/>
      <c r="F40" s="97"/>
      <c r="G40" s="97"/>
      <c r="H40" s="97"/>
      <c r="I40" s="97"/>
      <c r="L40" s="82"/>
      <c r="M40" s="78"/>
      <c r="N40" s="78"/>
      <c r="O40" s="78"/>
      <c r="P40" s="78"/>
    </row>
    <row r="41" spans="1:16" ht="14.25">
      <c r="A41" s="5" t="s">
        <v>54</v>
      </c>
      <c r="B41" s="97"/>
      <c r="C41" s="97"/>
      <c r="D41" s="97"/>
      <c r="E41" s="97"/>
      <c r="F41" s="97"/>
      <c r="G41" s="97"/>
      <c r="H41" s="97"/>
      <c r="I41" s="97"/>
      <c r="L41" s="82"/>
      <c r="M41" s="78"/>
      <c r="N41" s="78"/>
      <c r="O41" s="78"/>
      <c r="P41" s="78"/>
    </row>
    <row r="42" spans="1:12" ht="14.25">
      <c r="A42" s="5" t="s">
        <v>55</v>
      </c>
      <c r="B42" s="97"/>
      <c r="C42" s="97"/>
      <c r="D42" s="97"/>
      <c r="E42" s="97"/>
      <c r="F42" s="97"/>
      <c r="G42" s="97"/>
      <c r="H42" s="97"/>
      <c r="I42" s="97"/>
      <c r="L42" s="98"/>
    </row>
    <row r="43" spans="1:16" ht="14.25">
      <c r="A43" s="5" t="s">
        <v>56</v>
      </c>
      <c r="B43" s="97"/>
      <c r="C43" s="97"/>
      <c r="D43" s="97"/>
      <c r="E43" s="97"/>
      <c r="F43" s="97"/>
      <c r="G43" s="97"/>
      <c r="H43" s="97"/>
      <c r="I43" s="97"/>
      <c r="M43" s="78"/>
      <c r="N43" s="78"/>
      <c r="O43" s="78"/>
      <c r="P43" s="78"/>
    </row>
    <row r="44" spans="1:9" ht="14.25">
      <c r="A44" s="5" t="s">
        <v>57</v>
      </c>
      <c r="B44" s="97"/>
      <c r="C44" s="97"/>
      <c r="D44" s="97"/>
      <c r="E44" s="97"/>
      <c r="F44" s="97"/>
      <c r="G44" s="95"/>
      <c r="H44" s="95"/>
      <c r="I44" s="95"/>
    </row>
    <row r="49" spans="13:16" ht="12.75">
      <c r="M49" s="78"/>
      <c r="N49" s="78"/>
      <c r="O49" s="78"/>
      <c r="P49" s="78"/>
    </row>
  </sheetData>
  <mergeCells count="2">
    <mergeCell ref="A5:I5"/>
    <mergeCell ref="A4:I4"/>
  </mergeCells>
  <printOptions/>
  <pageMargins left="0.75" right="0.75" top="0.89" bottom="1.16" header="0.55" footer="0.71"/>
  <pageSetup fitToHeight="1" fitToWidth="1" horizontalDpi="600" verticalDpi="600" orientation="landscape" scale="87" r:id="rId1"/>
  <headerFooter alignWithMargins="0">
    <oddHeader>&amp;C&amp;"Book Antiqua,Regular"-5-</oddHeader>
  </headerFooter>
  <ignoredErrors>
    <ignoredError sqref="C10 E10 G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workbookViewId="0" topLeftCell="A10">
      <selection activeCell="O8" sqref="O8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28125" style="5" customWidth="1"/>
    <col min="4" max="4" width="15.421875" style="5" customWidth="1"/>
    <col min="5" max="5" width="14.28125" style="5" customWidth="1"/>
    <col min="6" max="7" width="9.140625" style="5" customWidth="1"/>
    <col min="8" max="8" width="11.28125" style="81" bestFit="1" customWidth="1"/>
    <col min="9" max="9" width="17.00390625" style="5" bestFit="1" customWidth="1"/>
    <col min="10" max="10" width="7.28125" style="81" bestFit="1" customWidth="1"/>
    <col min="11" max="11" width="35.8515625" style="5" bestFit="1" customWidth="1"/>
    <col min="12" max="13" width="9.00390625" style="5" bestFit="1" customWidth="1"/>
    <col min="14" max="16384" width="9.140625" style="5" customWidth="1"/>
  </cols>
  <sheetData>
    <row r="1" spans="1:25" ht="15">
      <c r="A1" s="367" t="s">
        <v>151</v>
      </c>
      <c r="B1" s="367"/>
      <c r="C1" s="367"/>
      <c r="D1" s="367"/>
      <c r="E1" s="367"/>
      <c r="F1" s="4"/>
      <c r="G1" s="189"/>
      <c r="H1" s="199"/>
      <c r="I1" s="189"/>
      <c r="J1" s="199"/>
      <c r="K1" s="189"/>
      <c r="L1" s="189"/>
      <c r="M1" s="193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12" ht="15">
      <c r="A2" s="367" t="str">
        <f>UPPER('Table 1'!$M$1)&amp;" "&amp;'Table 1'!$N$1&amp;" WITH THE CORRESPONDING MONTH OF "&amp;'Table 1'!$O$1</f>
        <v>DECEMBER  2014 WITH THE CORRESPONDING MONTH OF 2013</v>
      </c>
      <c r="B2" s="367"/>
      <c r="C2" s="367"/>
      <c r="D2" s="367"/>
      <c r="E2" s="367"/>
      <c r="F2" s="195"/>
      <c r="G2" s="189"/>
      <c r="H2" s="199"/>
      <c r="I2" s="189"/>
      <c r="J2" s="199"/>
      <c r="K2" s="4"/>
      <c r="L2" s="4"/>
    </row>
    <row r="3" spans="1:12" ht="13.5">
      <c r="A3" s="195"/>
      <c r="B3" s="190"/>
      <c r="C3" s="190"/>
      <c r="D3" s="190"/>
      <c r="E3" s="189"/>
      <c r="F3" s="195"/>
      <c r="G3" s="189"/>
      <c r="H3" s="199"/>
      <c r="I3" s="189"/>
      <c r="J3" s="199"/>
      <c r="K3" s="4"/>
      <c r="L3" s="4"/>
    </row>
    <row r="4" spans="1:12" ht="15">
      <c r="A4" s="197" t="s">
        <v>34</v>
      </c>
      <c r="B4" s="198" t="s">
        <v>129</v>
      </c>
      <c r="C4" s="197" t="s">
        <v>130</v>
      </c>
      <c r="D4" s="197" t="s">
        <v>131</v>
      </c>
      <c r="E4" s="199"/>
      <c r="F4" s="199"/>
      <c r="G4" s="199"/>
      <c r="J4" s="199"/>
      <c r="K4" s="4"/>
      <c r="L4" s="4"/>
    </row>
    <row r="5" spans="1:13" ht="15.75">
      <c r="A5" s="200"/>
      <c r="B5" s="4"/>
      <c r="C5" s="4"/>
      <c r="D5" s="201">
        <f>'Table 1'!$N$1</f>
        <v>2014</v>
      </c>
      <c r="E5" s="201">
        <f>'Table 1'!$O$1</f>
        <v>2013</v>
      </c>
      <c r="F5" s="4"/>
      <c r="G5" s="200"/>
      <c r="H5" s="325" t="s">
        <v>200</v>
      </c>
      <c r="I5" s="325" t="s">
        <v>221</v>
      </c>
      <c r="J5" s="325" t="s">
        <v>257</v>
      </c>
      <c r="K5" s="325" t="s">
        <v>157</v>
      </c>
      <c r="L5" s="325" t="s">
        <v>166</v>
      </c>
      <c r="M5" s="325" t="s">
        <v>167</v>
      </c>
    </row>
    <row r="6" spans="2:13" ht="16.5">
      <c r="B6" s="291" t="str">
        <f aca="true" t="shared" si="0" ref="B6:E7">J6</f>
        <v>044</v>
      </c>
      <c r="C6" s="299" t="str">
        <f t="shared" si="0"/>
        <v>Maize Unmilled</v>
      </c>
      <c r="D6" s="299">
        <f t="shared" si="0"/>
        <v>2461461</v>
      </c>
      <c r="E6" s="292">
        <f t="shared" si="0"/>
        <v>43035</v>
      </c>
      <c r="F6" s="202"/>
      <c r="G6" s="203"/>
      <c r="H6" s="329" t="s">
        <v>219</v>
      </c>
      <c r="I6" s="326" t="s">
        <v>42</v>
      </c>
      <c r="J6" s="329" t="s">
        <v>258</v>
      </c>
      <c r="K6" s="326" t="s">
        <v>259</v>
      </c>
      <c r="L6" s="327">
        <v>2461461</v>
      </c>
      <c r="M6" s="327">
        <v>43035</v>
      </c>
    </row>
    <row r="7" spans="1:13" ht="16.5">
      <c r="A7" s="204"/>
      <c r="B7" s="293" t="str">
        <f t="shared" si="0"/>
        <v>098</v>
      </c>
      <c r="C7" s="300" t="str">
        <f t="shared" si="0"/>
        <v>Edible Products</v>
      </c>
      <c r="D7" s="300">
        <f t="shared" si="0"/>
        <v>3112588</v>
      </c>
      <c r="E7" s="295">
        <f t="shared" si="0"/>
        <v>2980024</v>
      </c>
      <c r="F7" s="202"/>
      <c r="G7" s="203"/>
      <c r="H7" s="329" t="s">
        <v>219</v>
      </c>
      <c r="I7" s="326" t="s">
        <v>42</v>
      </c>
      <c r="J7" s="329" t="s">
        <v>260</v>
      </c>
      <c r="K7" s="326" t="s">
        <v>261</v>
      </c>
      <c r="L7" s="327">
        <v>3112588</v>
      </c>
      <c r="M7" s="327">
        <v>2980024</v>
      </c>
    </row>
    <row r="8" spans="1:13" ht="16.5">
      <c r="A8" s="207"/>
      <c r="B8" s="293" t="str">
        <f aca="true" t="shared" si="1" ref="B8:E15">J8</f>
        <v>222</v>
      </c>
      <c r="C8" s="300" t="str">
        <f t="shared" si="1"/>
        <v>Oil Seeds For Soft Veg. Oil</v>
      </c>
      <c r="D8" s="300">
        <f t="shared" si="1"/>
        <v>2980212</v>
      </c>
      <c r="E8" s="295">
        <f t="shared" si="1"/>
        <v>83600</v>
      </c>
      <c r="F8" s="202"/>
      <c r="G8" s="203"/>
      <c r="H8" s="329" t="s">
        <v>219</v>
      </c>
      <c r="I8" s="326" t="s">
        <v>42</v>
      </c>
      <c r="J8" s="329" t="s">
        <v>262</v>
      </c>
      <c r="K8" s="326" t="s">
        <v>263</v>
      </c>
      <c r="L8" s="327">
        <v>2980212</v>
      </c>
      <c r="M8" s="327">
        <v>83600</v>
      </c>
    </row>
    <row r="9" spans="1:13" ht="16.5">
      <c r="A9" s="207"/>
      <c r="B9" s="293" t="str">
        <f t="shared" si="1"/>
        <v>752</v>
      </c>
      <c r="C9" s="300" t="str">
        <f t="shared" si="1"/>
        <v>Data Processing Machines</v>
      </c>
      <c r="D9" s="300">
        <f t="shared" si="1"/>
        <v>3280295</v>
      </c>
      <c r="E9" s="295">
        <f t="shared" si="1"/>
        <v>3983101</v>
      </c>
      <c r="F9" s="202"/>
      <c r="G9" s="203"/>
      <c r="H9" s="329" t="s">
        <v>219</v>
      </c>
      <c r="I9" s="326" t="s">
        <v>42</v>
      </c>
      <c r="J9" s="329" t="s">
        <v>264</v>
      </c>
      <c r="K9" s="326" t="s">
        <v>265</v>
      </c>
      <c r="L9" s="327">
        <v>3280295</v>
      </c>
      <c r="M9" s="327">
        <v>3983101</v>
      </c>
    </row>
    <row r="10" spans="1:13" ht="16.5">
      <c r="A10" s="210" t="str">
        <f>I6</f>
        <v>UNITED STATES</v>
      </c>
      <c r="B10" s="293" t="str">
        <f t="shared" si="1"/>
        <v>762</v>
      </c>
      <c r="C10" s="300" t="str">
        <f t="shared" si="1"/>
        <v>Radio Broadcast Receivers</v>
      </c>
      <c r="D10" s="300">
        <f t="shared" si="1"/>
        <v>2430584</v>
      </c>
      <c r="E10" s="295">
        <f t="shared" si="1"/>
        <v>158284</v>
      </c>
      <c r="F10" s="202"/>
      <c r="G10" s="203"/>
      <c r="H10" s="329" t="s">
        <v>219</v>
      </c>
      <c r="I10" s="326" t="s">
        <v>42</v>
      </c>
      <c r="J10" s="329" t="s">
        <v>266</v>
      </c>
      <c r="K10" s="326" t="s">
        <v>267</v>
      </c>
      <c r="L10" s="327">
        <v>2430584</v>
      </c>
      <c r="M10" s="327">
        <v>158284</v>
      </c>
    </row>
    <row r="11" spans="1:13" ht="16.5">
      <c r="A11" s="191"/>
      <c r="B11" s="293" t="str">
        <f t="shared" si="1"/>
        <v>764</v>
      </c>
      <c r="C11" s="300" t="str">
        <f t="shared" si="1"/>
        <v>Telecommunication Equipment</v>
      </c>
      <c r="D11" s="300">
        <f t="shared" si="1"/>
        <v>3209302</v>
      </c>
      <c r="E11" s="295">
        <f t="shared" si="1"/>
        <v>3560046</v>
      </c>
      <c r="F11" s="208"/>
      <c r="G11" s="209"/>
      <c r="H11" s="329" t="s">
        <v>219</v>
      </c>
      <c r="I11" s="326" t="s">
        <v>42</v>
      </c>
      <c r="J11" s="329" t="s">
        <v>268</v>
      </c>
      <c r="K11" s="326" t="s">
        <v>269</v>
      </c>
      <c r="L11" s="327">
        <v>3209302</v>
      </c>
      <c r="M11" s="327">
        <v>3560046</v>
      </c>
    </row>
    <row r="12" spans="1:13" ht="16.5">
      <c r="A12" s="210"/>
      <c r="B12" s="293" t="str">
        <f t="shared" si="1"/>
        <v>771</v>
      </c>
      <c r="C12" s="300" t="str">
        <f t="shared" si="1"/>
        <v>Electric Power Machines</v>
      </c>
      <c r="D12" s="300">
        <f t="shared" si="1"/>
        <v>3129428</v>
      </c>
      <c r="E12" s="295">
        <f t="shared" si="1"/>
        <v>545917</v>
      </c>
      <c r="F12" s="208"/>
      <c r="G12" s="209"/>
      <c r="H12" s="329" t="s">
        <v>219</v>
      </c>
      <c r="I12" s="326" t="s">
        <v>42</v>
      </c>
      <c r="J12" s="329" t="s">
        <v>270</v>
      </c>
      <c r="K12" s="326" t="s">
        <v>271</v>
      </c>
      <c r="L12" s="327">
        <v>3129428</v>
      </c>
      <c r="M12" s="327">
        <v>545917</v>
      </c>
    </row>
    <row r="13" spans="1:13" ht="16.5">
      <c r="A13" s="211"/>
      <c r="B13" s="293" t="str">
        <f t="shared" si="1"/>
        <v>821</v>
      </c>
      <c r="C13" s="300" t="str">
        <f t="shared" si="1"/>
        <v>Furniture And Parts</v>
      </c>
      <c r="D13" s="300">
        <f t="shared" si="1"/>
        <v>2806326</v>
      </c>
      <c r="E13" s="295">
        <f t="shared" si="1"/>
        <v>2588892</v>
      </c>
      <c r="F13" s="208"/>
      <c r="G13" s="209"/>
      <c r="H13" s="329" t="s">
        <v>219</v>
      </c>
      <c r="I13" s="326" t="s">
        <v>42</v>
      </c>
      <c r="J13" s="329" t="s">
        <v>113</v>
      </c>
      <c r="K13" s="326" t="s">
        <v>272</v>
      </c>
      <c r="L13" s="327">
        <v>2806326</v>
      </c>
      <c r="M13" s="327">
        <v>2588892</v>
      </c>
    </row>
    <row r="14" spans="1:13" ht="16.5">
      <c r="A14" s="211"/>
      <c r="B14" s="293" t="str">
        <f t="shared" si="1"/>
        <v>893</v>
      </c>
      <c r="C14" s="300" t="str">
        <f t="shared" si="1"/>
        <v>Articles Of Plastic</v>
      </c>
      <c r="D14" s="300">
        <f t="shared" si="1"/>
        <v>2329809</v>
      </c>
      <c r="E14" s="295">
        <f t="shared" si="1"/>
        <v>2778623</v>
      </c>
      <c r="F14" s="208"/>
      <c r="G14" s="209"/>
      <c r="H14" s="329" t="s">
        <v>219</v>
      </c>
      <c r="I14" s="326" t="s">
        <v>42</v>
      </c>
      <c r="J14" s="329" t="s">
        <v>273</v>
      </c>
      <c r="K14" s="326" t="s">
        <v>274</v>
      </c>
      <c r="L14" s="327">
        <v>2329809</v>
      </c>
      <c r="M14" s="327">
        <v>2778623</v>
      </c>
    </row>
    <row r="15" spans="1:13" ht="16.5">
      <c r="A15" s="211"/>
      <c r="B15" s="293" t="str">
        <f t="shared" si="1"/>
        <v>897</v>
      </c>
      <c r="C15" s="300" t="str">
        <f t="shared" si="1"/>
        <v>Jewellery</v>
      </c>
      <c r="D15" s="300">
        <f t="shared" si="1"/>
        <v>3927443</v>
      </c>
      <c r="E15" s="295">
        <f t="shared" si="1"/>
        <v>2640373</v>
      </c>
      <c r="F15" s="208"/>
      <c r="G15" s="209"/>
      <c r="H15" s="329" t="s">
        <v>219</v>
      </c>
      <c r="I15" s="326" t="s">
        <v>42</v>
      </c>
      <c r="J15" s="329" t="s">
        <v>275</v>
      </c>
      <c r="K15" s="326" t="s">
        <v>276</v>
      </c>
      <c r="L15" s="327">
        <v>3927443</v>
      </c>
      <c r="M15" s="327">
        <v>2640373</v>
      </c>
    </row>
    <row r="16" spans="1:13" ht="16.5">
      <c r="A16" s="211"/>
      <c r="B16" s="212"/>
      <c r="C16" s="213"/>
      <c r="D16" s="214"/>
      <c r="E16" s="215"/>
      <c r="F16" s="208"/>
      <c r="G16" s="209"/>
      <c r="H16" s="329" t="s">
        <v>235</v>
      </c>
      <c r="I16" s="326" t="s">
        <v>236</v>
      </c>
      <c r="J16" s="329" t="s">
        <v>277</v>
      </c>
      <c r="K16" s="326" t="s">
        <v>278</v>
      </c>
      <c r="L16" s="327">
        <v>690832</v>
      </c>
      <c r="M16" s="327">
        <v>493593</v>
      </c>
    </row>
    <row r="17" spans="1:13" ht="16.5">
      <c r="A17" s="81"/>
      <c r="B17" s="293" t="str">
        <f>J16</f>
        <v>022</v>
      </c>
      <c r="C17" s="300" t="str">
        <f>K16</f>
        <v>Milk And Cream</v>
      </c>
      <c r="D17" s="300">
        <f>L16</f>
        <v>690832</v>
      </c>
      <c r="E17" s="295">
        <f>M16</f>
        <v>493593</v>
      </c>
      <c r="F17" s="216"/>
      <c r="G17" s="203"/>
      <c r="H17" s="329" t="s">
        <v>235</v>
      </c>
      <c r="I17" s="326" t="s">
        <v>236</v>
      </c>
      <c r="J17" s="329" t="s">
        <v>279</v>
      </c>
      <c r="K17" s="326" t="s">
        <v>280</v>
      </c>
      <c r="L17" s="327">
        <v>1315070</v>
      </c>
      <c r="M17" s="327">
        <v>872639</v>
      </c>
    </row>
    <row r="18" spans="1:13" ht="16.5">
      <c r="A18" s="201"/>
      <c r="B18" s="293" t="str">
        <f aca="true" t="shared" si="2" ref="B18:E26">J17</f>
        <v>048</v>
      </c>
      <c r="C18" s="300" t="str">
        <f t="shared" si="2"/>
        <v>Cereal, Flour, Starch</v>
      </c>
      <c r="D18" s="300">
        <f t="shared" si="2"/>
        <v>1315070</v>
      </c>
      <c r="E18" s="295">
        <f t="shared" si="2"/>
        <v>872639</v>
      </c>
      <c r="F18" s="4"/>
      <c r="G18" s="4"/>
      <c r="H18" s="329" t="s">
        <v>235</v>
      </c>
      <c r="I18" s="326" t="s">
        <v>236</v>
      </c>
      <c r="J18" s="329" t="s">
        <v>260</v>
      </c>
      <c r="K18" s="326" t="s">
        <v>261</v>
      </c>
      <c r="L18" s="327">
        <v>874993</v>
      </c>
      <c r="M18" s="327">
        <v>770706</v>
      </c>
    </row>
    <row r="19" spans="1:13" ht="16.5">
      <c r="A19" s="201"/>
      <c r="B19" s="293" t="str">
        <f t="shared" si="2"/>
        <v>098</v>
      </c>
      <c r="C19" s="300" t="str">
        <f t="shared" si="2"/>
        <v>Edible Products</v>
      </c>
      <c r="D19" s="300">
        <f t="shared" si="2"/>
        <v>874993</v>
      </c>
      <c r="E19" s="295">
        <f t="shared" si="2"/>
        <v>770706</v>
      </c>
      <c r="F19" s="4"/>
      <c r="G19" s="4"/>
      <c r="H19" s="329" t="s">
        <v>235</v>
      </c>
      <c r="I19" s="326" t="s">
        <v>236</v>
      </c>
      <c r="J19" s="329" t="s">
        <v>281</v>
      </c>
      <c r="K19" s="326" t="s">
        <v>282</v>
      </c>
      <c r="L19" s="327">
        <v>1190036</v>
      </c>
      <c r="M19" s="327">
        <v>1568831</v>
      </c>
    </row>
    <row r="20" spans="1:13" ht="16.5">
      <c r="A20" s="201"/>
      <c r="B20" s="293" t="str">
        <f t="shared" si="2"/>
        <v>111</v>
      </c>
      <c r="C20" s="300" t="str">
        <f t="shared" si="2"/>
        <v>Non-Alcoholic Beverages</v>
      </c>
      <c r="D20" s="300">
        <f t="shared" si="2"/>
        <v>1190036</v>
      </c>
      <c r="E20" s="295">
        <f t="shared" si="2"/>
        <v>1568831</v>
      </c>
      <c r="F20" s="4"/>
      <c r="G20" s="4"/>
      <c r="H20" s="329" t="s">
        <v>235</v>
      </c>
      <c r="I20" s="326" t="s">
        <v>236</v>
      </c>
      <c r="J20" s="329" t="s">
        <v>283</v>
      </c>
      <c r="K20" s="326" t="s">
        <v>284</v>
      </c>
      <c r="L20" s="327">
        <v>581752</v>
      </c>
      <c r="M20" s="327">
        <v>1399217</v>
      </c>
    </row>
    <row r="21" spans="1:13" ht="16.5">
      <c r="A21" s="210" t="str">
        <f>I16</f>
        <v>TRINIDAD &amp; TOB.</v>
      </c>
      <c r="B21" s="293" t="str">
        <f t="shared" si="2"/>
        <v>122</v>
      </c>
      <c r="C21" s="300" t="str">
        <f t="shared" si="2"/>
        <v>Tobacco Manufactured</v>
      </c>
      <c r="D21" s="300">
        <f t="shared" si="2"/>
        <v>581752</v>
      </c>
      <c r="E21" s="295">
        <f t="shared" si="2"/>
        <v>1399217</v>
      </c>
      <c r="F21" s="4"/>
      <c r="G21" s="4"/>
      <c r="H21" s="329" t="s">
        <v>235</v>
      </c>
      <c r="I21" s="326" t="s">
        <v>236</v>
      </c>
      <c r="J21" s="329" t="s">
        <v>285</v>
      </c>
      <c r="K21" s="326" t="s">
        <v>286</v>
      </c>
      <c r="L21" s="327">
        <v>35537705</v>
      </c>
      <c r="M21" s="327">
        <v>75168854</v>
      </c>
    </row>
    <row r="22" spans="1:13" ht="16.5">
      <c r="A22" s="201"/>
      <c r="B22" s="293" t="str">
        <f t="shared" si="2"/>
        <v>334</v>
      </c>
      <c r="C22" s="300" t="str">
        <f t="shared" si="2"/>
        <v>Petroleum Products Refined</v>
      </c>
      <c r="D22" s="300">
        <f t="shared" si="2"/>
        <v>35537705</v>
      </c>
      <c r="E22" s="295">
        <f t="shared" si="2"/>
        <v>75168854</v>
      </c>
      <c r="F22" s="4"/>
      <c r="G22" s="4"/>
      <c r="H22" s="329" t="s">
        <v>235</v>
      </c>
      <c r="I22" s="326" t="s">
        <v>236</v>
      </c>
      <c r="J22" s="329" t="s">
        <v>103</v>
      </c>
      <c r="K22" s="326" t="s">
        <v>287</v>
      </c>
      <c r="L22" s="327">
        <v>1159573</v>
      </c>
      <c r="M22" s="327">
        <v>1122759</v>
      </c>
    </row>
    <row r="23" spans="1:13" ht="16.5">
      <c r="A23" s="201"/>
      <c r="B23" s="293" t="str">
        <f t="shared" si="2"/>
        <v>554</v>
      </c>
      <c r="C23" s="300" t="str">
        <f t="shared" si="2"/>
        <v>Soaps, Cleaning Prep.</v>
      </c>
      <c r="D23" s="300">
        <f t="shared" si="2"/>
        <v>1159573</v>
      </c>
      <c r="E23" s="295">
        <f t="shared" si="2"/>
        <v>1122759</v>
      </c>
      <c r="F23" s="4"/>
      <c r="G23" s="4"/>
      <c r="H23" s="329" t="s">
        <v>235</v>
      </c>
      <c r="I23" s="326" t="s">
        <v>236</v>
      </c>
      <c r="J23" s="329" t="s">
        <v>288</v>
      </c>
      <c r="K23" s="326" t="s">
        <v>289</v>
      </c>
      <c r="L23" s="327">
        <v>1426864</v>
      </c>
      <c r="M23" s="327">
        <v>1242173</v>
      </c>
    </row>
    <row r="24" spans="1:13" ht="16.5">
      <c r="A24" s="201"/>
      <c r="B24" s="293" t="str">
        <f t="shared" si="2"/>
        <v>642</v>
      </c>
      <c r="C24" s="300" t="str">
        <f t="shared" si="2"/>
        <v>Articles Of Paper</v>
      </c>
      <c r="D24" s="300">
        <f t="shared" si="2"/>
        <v>1426864</v>
      </c>
      <c r="E24" s="295">
        <f t="shared" si="2"/>
        <v>1242173</v>
      </c>
      <c r="F24" s="4"/>
      <c r="G24" s="4"/>
      <c r="H24" s="329" t="s">
        <v>235</v>
      </c>
      <c r="I24" s="326" t="s">
        <v>236</v>
      </c>
      <c r="J24" s="329" t="s">
        <v>290</v>
      </c>
      <c r="K24" s="326" t="s">
        <v>291</v>
      </c>
      <c r="L24" s="327">
        <v>1486216</v>
      </c>
      <c r="M24" s="327">
        <v>316530</v>
      </c>
    </row>
    <row r="25" spans="1:13" ht="16.5">
      <c r="A25" s="201"/>
      <c r="B25" s="293" t="str">
        <f t="shared" si="2"/>
        <v>676</v>
      </c>
      <c r="C25" s="300" t="str">
        <f t="shared" si="2"/>
        <v>Iron And Steel Bars, Rods</v>
      </c>
      <c r="D25" s="300">
        <f t="shared" si="2"/>
        <v>1486216</v>
      </c>
      <c r="E25" s="295">
        <f t="shared" si="2"/>
        <v>316530</v>
      </c>
      <c r="F25" s="4"/>
      <c r="G25" s="4"/>
      <c r="H25" s="329" t="s">
        <v>235</v>
      </c>
      <c r="I25" s="326" t="s">
        <v>236</v>
      </c>
      <c r="J25" s="329" t="s">
        <v>273</v>
      </c>
      <c r="K25" s="326" t="s">
        <v>274</v>
      </c>
      <c r="L25" s="327">
        <v>710560</v>
      </c>
      <c r="M25" s="327">
        <v>404659</v>
      </c>
    </row>
    <row r="26" spans="1:13" ht="16.5">
      <c r="A26" s="201"/>
      <c r="B26" s="293" t="str">
        <f t="shared" si="2"/>
        <v>893</v>
      </c>
      <c r="C26" s="300" t="str">
        <f t="shared" si="2"/>
        <v>Articles Of Plastic</v>
      </c>
      <c r="D26" s="300">
        <f t="shared" si="2"/>
        <v>710560</v>
      </c>
      <c r="E26" s="295">
        <f t="shared" si="2"/>
        <v>404659</v>
      </c>
      <c r="F26" s="4"/>
      <c r="G26" s="4"/>
      <c r="H26" s="329" t="s">
        <v>292</v>
      </c>
      <c r="I26" s="326" t="s">
        <v>293</v>
      </c>
      <c r="J26" s="329" t="s">
        <v>294</v>
      </c>
      <c r="K26" s="326" t="s">
        <v>295</v>
      </c>
      <c r="L26" s="327">
        <v>653966</v>
      </c>
      <c r="M26" s="327">
        <v>525954</v>
      </c>
    </row>
    <row r="27" spans="1:13" ht="16.5">
      <c r="A27" s="201"/>
      <c r="B27" s="212"/>
      <c r="C27" s="217"/>
      <c r="D27" s="218"/>
      <c r="E27" s="219"/>
      <c r="F27" s="4"/>
      <c r="G27" s="200"/>
      <c r="H27" s="329" t="s">
        <v>292</v>
      </c>
      <c r="I27" s="326" t="s">
        <v>293</v>
      </c>
      <c r="J27" s="329" t="s">
        <v>296</v>
      </c>
      <c r="K27" s="326" t="s">
        <v>297</v>
      </c>
      <c r="L27" s="327">
        <v>647561</v>
      </c>
      <c r="M27" s="327">
        <v>135271</v>
      </c>
    </row>
    <row r="28" spans="1:13" ht="16.5">
      <c r="A28" s="81"/>
      <c r="B28" s="293" t="str">
        <f>J26</f>
        <v>625</v>
      </c>
      <c r="C28" s="300" t="str">
        <f>K26</f>
        <v>Rubber Tyres,Cases</v>
      </c>
      <c r="D28" s="294">
        <f>L26</f>
        <v>653966</v>
      </c>
      <c r="E28" s="295">
        <f>M26</f>
        <v>525954</v>
      </c>
      <c r="F28" s="216"/>
      <c r="G28" s="203"/>
      <c r="H28" s="329" t="s">
        <v>292</v>
      </c>
      <c r="I28" s="326" t="s">
        <v>293</v>
      </c>
      <c r="J28" s="329" t="s">
        <v>264</v>
      </c>
      <c r="K28" s="326" t="s">
        <v>265</v>
      </c>
      <c r="L28" s="327">
        <v>1148993</v>
      </c>
      <c r="M28" s="327">
        <v>1344140</v>
      </c>
    </row>
    <row r="29" spans="1:13" ht="16.5">
      <c r="A29" s="201"/>
      <c r="B29" s="293" t="str">
        <f aca="true" t="shared" si="3" ref="B29:E37">J27</f>
        <v>692</v>
      </c>
      <c r="C29" s="300" t="str">
        <f t="shared" si="3"/>
        <v>Metal Containers</v>
      </c>
      <c r="D29" s="294">
        <f t="shared" si="3"/>
        <v>647561</v>
      </c>
      <c r="E29" s="295">
        <f t="shared" si="3"/>
        <v>135271</v>
      </c>
      <c r="F29" s="202"/>
      <c r="G29" s="203"/>
      <c r="H29" s="329" t="s">
        <v>292</v>
      </c>
      <c r="I29" s="326" t="s">
        <v>293</v>
      </c>
      <c r="J29" s="329" t="s">
        <v>268</v>
      </c>
      <c r="K29" s="326" t="s">
        <v>269</v>
      </c>
      <c r="L29" s="327">
        <v>405318</v>
      </c>
      <c r="M29" s="327">
        <v>2179473</v>
      </c>
    </row>
    <row r="30" spans="1:13" ht="16.5">
      <c r="A30" s="201"/>
      <c r="B30" s="293" t="str">
        <f t="shared" si="3"/>
        <v>752</v>
      </c>
      <c r="C30" s="300" t="str">
        <f t="shared" si="3"/>
        <v>Data Processing Machines</v>
      </c>
      <c r="D30" s="294">
        <f t="shared" si="3"/>
        <v>1148993</v>
      </c>
      <c r="E30" s="295">
        <f t="shared" si="3"/>
        <v>1344140</v>
      </c>
      <c r="F30" s="208"/>
      <c r="G30" s="220"/>
      <c r="H30" s="329" t="s">
        <v>292</v>
      </c>
      <c r="I30" s="326" t="s">
        <v>293</v>
      </c>
      <c r="J30" s="329" t="s">
        <v>298</v>
      </c>
      <c r="K30" s="326" t="s">
        <v>299</v>
      </c>
      <c r="L30" s="327">
        <v>656821</v>
      </c>
      <c r="M30" s="327">
        <v>469814</v>
      </c>
    </row>
    <row r="31" spans="1:13" ht="16.5">
      <c r="A31" s="201"/>
      <c r="B31" s="293" t="str">
        <f t="shared" si="3"/>
        <v>764</v>
      </c>
      <c r="C31" s="300" t="str">
        <f t="shared" si="3"/>
        <v>Telecommunication Equipment</v>
      </c>
      <c r="D31" s="294">
        <f t="shared" si="3"/>
        <v>405318</v>
      </c>
      <c r="E31" s="295">
        <f t="shared" si="3"/>
        <v>2179473</v>
      </c>
      <c r="F31" s="208"/>
      <c r="G31" s="220"/>
      <c r="H31" s="329" t="s">
        <v>292</v>
      </c>
      <c r="I31" s="326" t="s">
        <v>293</v>
      </c>
      <c r="J31" s="329" t="s">
        <v>113</v>
      </c>
      <c r="K31" s="326" t="s">
        <v>272</v>
      </c>
      <c r="L31" s="327">
        <v>581251</v>
      </c>
      <c r="M31" s="327">
        <v>337476</v>
      </c>
    </row>
    <row r="32" spans="1:13" ht="16.5">
      <c r="A32" s="210" t="str">
        <f>I26</f>
        <v>CHINA, PEO.REP.</v>
      </c>
      <c r="B32" s="293" t="str">
        <f t="shared" si="3"/>
        <v>776</v>
      </c>
      <c r="C32" s="300" t="str">
        <f t="shared" si="3"/>
        <v>Valves Tubes Diodes</v>
      </c>
      <c r="D32" s="294">
        <f t="shared" si="3"/>
        <v>656821</v>
      </c>
      <c r="E32" s="295">
        <f t="shared" si="3"/>
        <v>469814</v>
      </c>
      <c r="F32" s="208"/>
      <c r="G32" s="220"/>
      <c r="H32" s="329" t="s">
        <v>292</v>
      </c>
      <c r="I32" s="326" t="s">
        <v>293</v>
      </c>
      <c r="J32" s="329" t="s">
        <v>300</v>
      </c>
      <c r="K32" s="326" t="s">
        <v>301</v>
      </c>
      <c r="L32" s="327">
        <v>587026</v>
      </c>
      <c r="M32" s="327">
        <v>166679</v>
      </c>
    </row>
    <row r="33" spans="1:13" ht="16.5">
      <c r="A33" s="201"/>
      <c r="B33" s="293" t="str">
        <f t="shared" si="3"/>
        <v>821</v>
      </c>
      <c r="C33" s="300" t="str">
        <f t="shared" si="3"/>
        <v>Furniture And Parts</v>
      </c>
      <c r="D33" s="294">
        <f t="shared" si="3"/>
        <v>581251</v>
      </c>
      <c r="E33" s="295">
        <f t="shared" si="3"/>
        <v>337476</v>
      </c>
      <c r="F33" s="208"/>
      <c r="G33" s="220"/>
      <c r="H33" s="329" t="s">
        <v>292</v>
      </c>
      <c r="I33" s="326" t="s">
        <v>293</v>
      </c>
      <c r="J33" s="329" t="s">
        <v>302</v>
      </c>
      <c r="K33" s="326" t="s">
        <v>303</v>
      </c>
      <c r="L33" s="327">
        <v>1413368</v>
      </c>
      <c r="M33" s="327">
        <v>856278</v>
      </c>
    </row>
    <row r="34" spans="1:13" ht="16.5">
      <c r="A34" s="201"/>
      <c r="B34" s="293" t="str">
        <f t="shared" si="3"/>
        <v>842</v>
      </c>
      <c r="C34" s="300" t="str">
        <f t="shared" si="3"/>
        <v>Female Clothing Non Knitted</v>
      </c>
      <c r="D34" s="294">
        <f t="shared" si="3"/>
        <v>587026</v>
      </c>
      <c r="E34" s="295">
        <f t="shared" si="3"/>
        <v>166679</v>
      </c>
      <c r="F34" s="208"/>
      <c r="G34" s="220"/>
      <c r="H34" s="329" t="s">
        <v>292</v>
      </c>
      <c r="I34" s="326" t="s">
        <v>293</v>
      </c>
      <c r="J34" s="329" t="s">
        <v>273</v>
      </c>
      <c r="K34" s="326" t="s">
        <v>274</v>
      </c>
      <c r="L34" s="327">
        <v>514792</v>
      </c>
      <c r="M34" s="327">
        <v>428028</v>
      </c>
    </row>
    <row r="35" spans="1:13" ht="16.5">
      <c r="A35" s="201"/>
      <c r="B35" s="293" t="str">
        <f t="shared" si="3"/>
        <v>851</v>
      </c>
      <c r="C35" s="300" t="str">
        <f t="shared" si="3"/>
        <v>Footwear</v>
      </c>
      <c r="D35" s="294">
        <f t="shared" si="3"/>
        <v>1413368</v>
      </c>
      <c r="E35" s="295">
        <f t="shared" si="3"/>
        <v>856278</v>
      </c>
      <c r="F35" s="208"/>
      <c r="G35" s="220"/>
      <c r="H35" s="329" t="s">
        <v>292</v>
      </c>
      <c r="I35" s="326" t="s">
        <v>293</v>
      </c>
      <c r="J35" s="329" t="s">
        <v>275</v>
      </c>
      <c r="K35" s="326" t="s">
        <v>276</v>
      </c>
      <c r="L35" s="327">
        <v>2526138</v>
      </c>
      <c r="M35" s="327">
        <v>1776916</v>
      </c>
    </row>
    <row r="36" spans="1:13" ht="16.5">
      <c r="A36" s="201"/>
      <c r="B36" s="293" t="str">
        <f t="shared" si="3"/>
        <v>893</v>
      </c>
      <c r="C36" s="300" t="str">
        <f t="shared" si="3"/>
        <v>Articles Of Plastic</v>
      </c>
      <c r="D36" s="294">
        <f t="shared" si="3"/>
        <v>514792</v>
      </c>
      <c r="E36" s="295">
        <f t="shared" si="3"/>
        <v>428028</v>
      </c>
      <c r="F36" s="208"/>
      <c r="G36" s="220"/>
      <c r="H36" s="329" t="s">
        <v>216</v>
      </c>
      <c r="I36" s="326" t="s">
        <v>38</v>
      </c>
      <c r="J36" s="329" t="s">
        <v>277</v>
      </c>
      <c r="K36" s="326" t="s">
        <v>278</v>
      </c>
      <c r="L36" s="327">
        <v>855202</v>
      </c>
      <c r="M36" s="327">
        <v>96641</v>
      </c>
    </row>
    <row r="37" spans="1:13" ht="16.5">
      <c r="A37" s="201"/>
      <c r="B37" s="293" t="str">
        <f t="shared" si="3"/>
        <v>897</v>
      </c>
      <c r="C37" s="300" t="str">
        <f t="shared" si="3"/>
        <v>Jewellery</v>
      </c>
      <c r="D37" s="294">
        <f t="shared" si="3"/>
        <v>2526138</v>
      </c>
      <c r="E37" s="295">
        <f t="shared" si="3"/>
        <v>1776916</v>
      </c>
      <c r="F37" s="208"/>
      <c r="G37" s="220"/>
      <c r="H37" s="329" t="s">
        <v>216</v>
      </c>
      <c r="I37" s="326" t="s">
        <v>38</v>
      </c>
      <c r="J37" s="329" t="s">
        <v>304</v>
      </c>
      <c r="K37" s="326" t="s">
        <v>305</v>
      </c>
      <c r="L37" s="327">
        <v>464971</v>
      </c>
      <c r="M37" s="327">
        <v>451389</v>
      </c>
    </row>
    <row r="38" spans="1:13" ht="16.5">
      <c r="A38" s="201"/>
      <c r="B38" s="212"/>
      <c r="C38" s="208"/>
      <c r="D38" s="221"/>
      <c r="E38" s="222"/>
      <c r="F38" s="208"/>
      <c r="G38" s="220"/>
      <c r="H38" s="329" t="s">
        <v>216</v>
      </c>
      <c r="I38" s="326" t="s">
        <v>38</v>
      </c>
      <c r="J38" s="329" t="s">
        <v>279</v>
      </c>
      <c r="K38" s="326" t="s">
        <v>280</v>
      </c>
      <c r="L38" s="327">
        <v>794604</v>
      </c>
      <c r="M38" s="327">
        <v>307826</v>
      </c>
    </row>
    <row r="39" spans="1:13" ht="16.5">
      <c r="A39" s="81"/>
      <c r="B39" s="293" t="str">
        <f>J36</f>
        <v>022</v>
      </c>
      <c r="C39" s="300" t="str">
        <f>K36</f>
        <v>Milk And Cream</v>
      </c>
      <c r="D39" s="294">
        <f>L36</f>
        <v>855202</v>
      </c>
      <c r="E39" s="295">
        <f>M36</f>
        <v>96641</v>
      </c>
      <c r="F39" s="202"/>
      <c r="G39" s="203"/>
      <c r="H39" s="329" t="s">
        <v>216</v>
      </c>
      <c r="I39" s="326" t="s">
        <v>38</v>
      </c>
      <c r="J39" s="329" t="s">
        <v>306</v>
      </c>
      <c r="K39" s="326" t="s">
        <v>307</v>
      </c>
      <c r="L39" s="327">
        <v>760347</v>
      </c>
      <c r="M39" s="327">
        <v>976759</v>
      </c>
    </row>
    <row r="40" spans="1:13" ht="16.5">
      <c r="A40" s="223"/>
      <c r="B40" s="293" t="str">
        <f aca="true" t="shared" si="4" ref="B40:E48">J37</f>
        <v>024</v>
      </c>
      <c r="C40" s="300" t="str">
        <f t="shared" si="4"/>
        <v>Cheese And Curd</v>
      </c>
      <c r="D40" s="294">
        <f t="shared" si="4"/>
        <v>464971</v>
      </c>
      <c r="E40" s="295">
        <f t="shared" si="4"/>
        <v>451389</v>
      </c>
      <c r="F40" s="202"/>
      <c r="G40" s="203"/>
      <c r="H40" s="329" t="s">
        <v>216</v>
      </c>
      <c r="I40" s="326" t="s">
        <v>38</v>
      </c>
      <c r="J40" s="329" t="s">
        <v>308</v>
      </c>
      <c r="K40" s="326" t="s">
        <v>309</v>
      </c>
      <c r="L40" s="327">
        <v>306726</v>
      </c>
      <c r="M40" s="327">
        <v>351056</v>
      </c>
    </row>
    <row r="41" spans="1:13" ht="16.5">
      <c r="A41" s="224"/>
      <c r="B41" s="293" t="str">
        <f t="shared" si="4"/>
        <v>048</v>
      </c>
      <c r="C41" s="300" t="str">
        <f t="shared" si="4"/>
        <v>Cereal, Flour, Starch</v>
      </c>
      <c r="D41" s="294">
        <f t="shared" si="4"/>
        <v>794604</v>
      </c>
      <c r="E41" s="295">
        <f t="shared" si="4"/>
        <v>307826</v>
      </c>
      <c r="F41" s="202"/>
      <c r="G41" s="203"/>
      <c r="H41" s="329" t="s">
        <v>216</v>
      </c>
      <c r="I41" s="326" t="s">
        <v>38</v>
      </c>
      <c r="J41" s="329" t="s">
        <v>260</v>
      </c>
      <c r="K41" s="326" t="s">
        <v>261</v>
      </c>
      <c r="L41" s="327">
        <v>462769</v>
      </c>
      <c r="M41" s="327">
        <v>336163</v>
      </c>
    </row>
    <row r="42" spans="1:13" ht="16.5">
      <c r="A42" s="224"/>
      <c r="B42" s="293" t="str">
        <f t="shared" si="4"/>
        <v>061</v>
      </c>
      <c r="C42" s="300" t="str">
        <f t="shared" si="4"/>
        <v>Sugar, Molasses, Honey</v>
      </c>
      <c r="D42" s="294">
        <f t="shared" si="4"/>
        <v>760347</v>
      </c>
      <c r="E42" s="295">
        <f t="shared" si="4"/>
        <v>976759</v>
      </c>
      <c r="F42" s="202"/>
      <c r="G42" s="203"/>
      <c r="H42" s="329" t="s">
        <v>216</v>
      </c>
      <c r="I42" s="326" t="s">
        <v>38</v>
      </c>
      <c r="J42" s="329" t="s">
        <v>310</v>
      </c>
      <c r="K42" s="326" t="s">
        <v>311</v>
      </c>
      <c r="L42" s="327">
        <v>706941</v>
      </c>
      <c r="M42" s="327">
        <v>718642</v>
      </c>
    </row>
    <row r="43" spans="1:13" ht="16.5">
      <c r="A43" s="210" t="str">
        <f>I36</f>
        <v>UNITED KINGDOM</v>
      </c>
      <c r="B43" s="293" t="str">
        <f t="shared" si="4"/>
        <v>073</v>
      </c>
      <c r="C43" s="300" t="str">
        <f t="shared" si="4"/>
        <v>Chocolate And Preparations Of Cocoa</v>
      </c>
      <c r="D43" s="294">
        <f t="shared" si="4"/>
        <v>306726</v>
      </c>
      <c r="E43" s="295">
        <f t="shared" si="4"/>
        <v>351056</v>
      </c>
      <c r="F43" s="202"/>
      <c r="G43" s="203"/>
      <c r="H43" s="329" t="s">
        <v>216</v>
      </c>
      <c r="I43" s="326" t="s">
        <v>38</v>
      </c>
      <c r="J43" s="329" t="s">
        <v>312</v>
      </c>
      <c r="K43" s="326" t="s">
        <v>313</v>
      </c>
      <c r="L43" s="327">
        <v>738685</v>
      </c>
      <c r="M43" s="327">
        <v>556602</v>
      </c>
    </row>
    <row r="44" spans="1:13" ht="16.5">
      <c r="A44" s="224"/>
      <c r="B44" s="293" t="str">
        <f t="shared" si="4"/>
        <v>098</v>
      </c>
      <c r="C44" s="300" t="str">
        <f t="shared" si="4"/>
        <v>Edible Products</v>
      </c>
      <c r="D44" s="294">
        <f t="shared" si="4"/>
        <v>462769</v>
      </c>
      <c r="E44" s="295">
        <f t="shared" si="4"/>
        <v>336163</v>
      </c>
      <c r="F44" s="202"/>
      <c r="G44" s="203"/>
      <c r="H44" s="329" t="s">
        <v>216</v>
      </c>
      <c r="I44" s="326" t="s">
        <v>38</v>
      </c>
      <c r="J44" s="329" t="s">
        <v>314</v>
      </c>
      <c r="K44" s="326" t="s">
        <v>315</v>
      </c>
      <c r="L44" s="327">
        <v>332042</v>
      </c>
      <c r="M44" s="327">
        <v>691137</v>
      </c>
    </row>
    <row r="45" spans="1:13" ht="16.5">
      <c r="A45" s="224"/>
      <c r="B45" s="293" t="str">
        <f t="shared" si="4"/>
        <v>112</v>
      </c>
      <c r="C45" s="300" t="str">
        <f t="shared" si="4"/>
        <v>Alcoholic Beverages</v>
      </c>
      <c r="D45" s="294">
        <f t="shared" si="4"/>
        <v>706941</v>
      </c>
      <c r="E45" s="295">
        <f t="shared" si="4"/>
        <v>718642</v>
      </c>
      <c r="F45" s="202"/>
      <c r="G45" s="203"/>
      <c r="H45" s="329" t="s">
        <v>216</v>
      </c>
      <c r="I45" s="326" t="s">
        <v>38</v>
      </c>
      <c r="J45" s="329" t="s">
        <v>316</v>
      </c>
      <c r="K45" s="326" t="s">
        <v>317</v>
      </c>
      <c r="L45" s="327">
        <v>379648</v>
      </c>
      <c r="M45" s="327">
        <v>371477</v>
      </c>
    </row>
    <row r="46" spans="1:13" ht="16.5">
      <c r="A46" s="224"/>
      <c r="B46" s="293" t="str">
        <f t="shared" si="4"/>
        <v>542</v>
      </c>
      <c r="C46" s="300" t="str">
        <f t="shared" si="4"/>
        <v>Medicaments Including Vet. Med.</v>
      </c>
      <c r="D46" s="294">
        <f t="shared" si="4"/>
        <v>738685</v>
      </c>
      <c r="E46" s="295">
        <f t="shared" si="4"/>
        <v>556602</v>
      </c>
      <c r="F46" s="208"/>
      <c r="G46" s="220"/>
      <c r="H46" s="329" t="s">
        <v>218</v>
      </c>
      <c r="I46" s="326" t="s">
        <v>43</v>
      </c>
      <c r="J46" s="329" t="s">
        <v>304</v>
      </c>
      <c r="K46" s="326" t="s">
        <v>305</v>
      </c>
      <c r="L46" s="327">
        <v>31354</v>
      </c>
      <c r="M46" s="327">
        <v>42460</v>
      </c>
    </row>
    <row r="47" spans="1:13" ht="16.5">
      <c r="A47" s="224"/>
      <c r="B47" s="293" t="str">
        <f t="shared" si="4"/>
        <v>892</v>
      </c>
      <c r="C47" s="300" t="str">
        <f t="shared" si="4"/>
        <v>Printed Matter</v>
      </c>
      <c r="D47" s="294">
        <f t="shared" si="4"/>
        <v>332042</v>
      </c>
      <c r="E47" s="295">
        <f t="shared" si="4"/>
        <v>691137</v>
      </c>
      <c r="F47" s="227"/>
      <c r="G47" s="226"/>
      <c r="H47" s="329" t="s">
        <v>218</v>
      </c>
      <c r="I47" s="326" t="s">
        <v>43</v>
      </c>
      <c r="J47" s="329" t="s">
        <v>285</v>
      </c>
      <c r="K47" s="326" t="s">
        <v>286</v>
      </c>
      <c r="L47" s="327">
        <v>7431068</v>
      </c>
      <c r="M47" s="327">
        <v>0</v>
      </c>
    </row>
    <row r="48" spans="1:13" ht="16.5">
      <c r="A48" s="224"/>
      <c r="B48" s="293" t="str">
        <f t="shared" si="4"/>
        <v>931</v>
      </c>
      <c r="C48" s="300" t="str">
        <f t="shared" si="4"/>
        <v>Special Transactions And Commodities</v>
      </c>
      <c r="D48" s="294">
        <f t="shared" si="4"/>
        <v>379648</v>
      </c>
      <c r="E48" s="295">
        <f t="shared" si="4"/>
        <v>371477</v>
      </c>
      <c r="F48" s="228"/>
      <c r="G48" s="194"/>
      <c r="H48" s="329" t="s">
        <v>218</v>
      </c>
      <c r="I48" s="326" t="s">
        <v>43</v>
      </c>
      <c r="J48" s="329" t="s">
        <v>99</v>
      </c>
      <c r="K48" s="326" t="s">
        <v>318</v>
      </c>
      <c r="L48" s="327">
        <v>66382</v>
      </c>
      <c r="M48" s="327">
        <v>0</v>
      </c>
    </row>
    <row r="49" spans="1:13" ht="16.5">
      <c r="A49" s="224"/>
      <c r="B49" s="212"/>
      <c r="C49" s="229"/>
      <c r="D49" s="230"/>
      <c r="E49" s="231"/>
      <c r="F49" s="228"/>
      <c r="G49" s="232"/>
      <c r="H49" s="329" t="s">
        <v>218</v>
      </c>
      <c r="I49" s="326" t="s">
        <v>43</v>
      </c>
      <c r="J49" s="329" t="s">
        <v>312</v>
      </c>
      <c r="K49" s="326" t="s">
        <v>313</v>
      </c>
      <c r="L49" s="327">
        <v>70364</v>
      </c>
      <c r="M49" s="327">
        <v>74911</v>
      </c>
    </row>
    <row r="50" spans="1:13" ht="16.5">
      <c r="A50" s="81"/>
      <c r="B50" s="293" t="str">
        <f>J46</f>
        <v>024</v>
      </c>
      <c r="C50" s="300" t="str">
        <f>K46</f>
        <v>Cheese And Curd</v>
      </c>
      <c r="D50" s="294">
        <f>L46</f>
        <v>31354</v>
      </c>
      <c r="E50" s="295">
        <f>M46</f>
        <v>42460</v>
      </c>
      <c r="F50" s="216"/>
      <c r="G50" s="203"/>
      <c r="H50" s="329" t="s">
        <v>218</v>
      </c>
      <c r="I50" s="326" t="s">
        <v>43</v>
      </c>
      <c r="J50" s="329" t="s">
        <v>319</v>
      </c>
      <c r="K50" s="326" t="s">
        <v>320</v>
      </c>
      <c r="L50" s="327">
        <v>22007</v>
      </c>
      <c r="M50" s="327">
        <v>21132</v>
      </c>
    </row>
    <row r="51" spans="1:13" ht="16.5">
      <c r="A51" s="224"/>
      <c r="B51" s="293" t="str">
        <f aca="true" t="shared" si="5" ref="B51:E59">J47</f>
        <v>334</v>
      </c>
      <c r="C51" s="300" t="str">
        <f t="shared" si="5"/>
        <v>Petroleum Products Refined</v>
      </c>
      <c r="D51" s="294">
        <f t="shared" si="5"/>
        <v>7431068</v>
      </c>
      <c r="E51" s="295">
        <f t="shared" si="5"/>
        <v>0</v>
      </c>
      <c r="F51" s="216"/>
      <c r="G51" s="203"/>
      <c r="H51" s="329" t="s">
        <v>218</v>
      </c>
      <c r="I51" s="326" t="s">
        <v>43</v>
      </c>
      <c r="J51" s="329" t="s">
        <v>105</v>
      </c>
      <c r="K51" s="326" t="s">
        <v>321</v>
      </c>
      <c r="L51" s="327">
        <v>118602</v>
      </c>
      <c r="M51" s="327">
        <v>218676</v>
      </c>
    </row>
    <row r="52" spans="1:13" ht="16.5">
      <c r="A52" s="199"/>
      <c r="B52" s="293" t="str">
        <f t="shared" si="5"/>
        <v>533</v>
      </c>
      <c r="C52" s="300" t="str">
        <f t="shared" si="5"/>
        <v>Pigments, Paints, Varnishes</v>
      </c>
      <c r="D52" s="294">
        <f t="shared" si="5"/>
        <v>66382</v>
      </c>
      <c r="E52" s="295">
        <f t="shared" si="5"/>
        <v>0</v>
      </c>
      <c r="F52" s="216"/>
      <c r="G52" s="203"/>
      <c r="H52" s="329" t="s">
        <v>218</v>
      </c>
      <c r="I52" s="326" t="s">
        <v>43</v>
      </c>
      <c r="J52" s="329" t="s">
        <v>288</v>
      </c>
      <c r="K52" s="326" t="s">
        <v>289</v>
      </c>
      <c r="L52" s="327">
        <v>100609</v>
      </c>
      <c r="M52" s="327">
        <v>123080</v>
      </c>
    </row>
    <row r="53" spans="1:13" ht="16.5">
      <c r="A53" s="199"/>
      <c r="B53" s="293" t="str">
        <f t="shared" si="5"/>
        <v>542</v>
      </c>
      <c r="C53" s="300" t="str">
        <f t="shared" si="5"/>
        <v>Medicaments Including Vet. Med.</v>
      </c>
      <c r="D53" s="294">
        <f t="shared" si="5"/>
        <v>70364</v>
      </c>
      <c r="E53" s="295">
        <f t="shared" si="5"/>
        <v>74911</v>
      </c>
      <c r="F53" s="216"/>
      <c r="G53" s="203"/>
      <c r="H53" s="329" t="s">
        <v>218</v>
      </c>
      <c r="I53" s="326" t="s">
        <v>43</v>
      </c>
      <c r="J53" s="329" t="s">
        <v>322</v>
      </c>
      <c r="K53" s="326" t="s">
        <v>323</v>
      </c>
      <c r="L53" s="327">
        <v>34299</v>
      </c>
      <c r="M53" s="327">
        <v>0</v>
      </c>
    </row>
    <row r="54" spans="1:13" ht="16.5">
      <c r="A54" s="210" t="str">
        <f>I46</f>
        <v>PUERTO RICO</v>
      </c>
      <c r="B54" s="293" t="str">
        <f t="shared" si="5"/>
        <v>582</v>
      </c>
      <c r="C54" s="300" t="str">
        <f t="shared" si="5"/>
        <v>Plates, Film, Foil Of Plastic</v>
      </c>
      <c r="D54" s="294">
        <f t="shared" si="5"/>
        <v>22007</v>
      </c>
      <c r="E54" s="295">
        <f t="shared" si="5"/>
        <v>21132</v>
      </c>
      <c r="F54" s="216"/>
      <c r="G54" s="203"/>
      <c r="H54" s="329" t="s">
        <v>218</v>
      </c>
      <c r="I54" s="326" t="s">
        <v>43</v>
      </c>
      <c r="J54" s="329" t="s">
        <v>324</v>
      </c>
      <c r="K54" s="326" t="s">
        <v>325</v>
      </c>
      <c r="L54" s="327">
        <v>52619</v>
      </c>
      <c r="M54" s="327">
        <v>0</v>
      </c>
    </row>
    <row r="55" spans="1:13" ht="16.5">
      <c r="A55" s="199"/>
      <c r="B55" s="293" t="str">
        <f t="shared" si="5"/>
        <v>591</v>
      </c>
      <c r="C55" s="300" t="str">
        <f t="shared" si="5"/>
        <v>Disinfectants,Insecticides</v>
      </c>
      <c r="D55" s="294">
        <f t="shared" si="5"/>
        <v>118602</v>
      </c>
      <c r="E55" s="295">
        <f t="shared" si="5"/>
        <v>218676</v>
      </c>
      <c r="F55" s="216"/>
      <c r="G55" s="203"/>
      <c r="H55" s="329" t="s">
        <v>218</v>
      </c>
      <c r="I55" s="326" t="s">
        <v>43</v>
      </c>
      <c r="J55" s="329" t="s">
        <v>273</v>
      </c>
      <c r="K55" s="326" t="s">
        <v>274</v>
      </c>
      <c r="L55" s="327">
        <v>174073</v>
      </c>
      <c r="M55" s="327">
        <v>275491</v>
      </c>
    </row>
    <row r="56" spans="1:10" ht="16.5">
      <c r="A56" s="199"/>
      <c r="B56" s="293" t="str">
        <f t="shared" si="5"/>
        <v>642</v>
      </c>
      <c r="C56" s="300" t="str">
        <f t="shared" si="5"/>
        <v>Articles Of Paper</v>
      </c>
      <c r="D56" s="294">
        <f t="shared" si="5"/>
        <v>100609</v>
      </c>
      <c r="E56" s="295">
        <f t="shared" si="5"/>
        <v>123080</v>
      </c>
      <c r="F56" s="216"/>
      <c r="G56" s="203"/>
      <c r="H56" s="334"/>
      <c r="I56" s="194"/>
      <c r="J56" s="333"/>
    </row>
    <row r="57" spans="1:10" ht="16.5">
      <c r="A57" s="199"/>
      <c r="B57" s="293" t="str">
        <f t="shared" si="5"/>
        <v>716</v>
      </c>
      <c r="C57" s="300" t="str">
        <f t="shared" si="5"/>
        <v>Rotating Electric Plant</v>
      </c>
      <c r="D57" s="294">
        <f t="shared" si="5"/>
        <v>34299</v>
      </c>
      <c r="E57" s="295">
        <f t="shared" si="5"/>
        <v>0</v>
      </c>
      <c r="F57" s="216"/>
      <c r="G57" s="203"/>
      <c r="H57" s="334"/>
      <c r="I57" s="194"/>
      <c r="J57" s="333"/>
    </row>
    <row r="58" spans="1:10" ht="16.5">
      <c r="A58" s="199"/>
      <c r="B58" s="293" t="str">
        <f t="shared" si="5"/>
        <v>872</v>
      </c>
      <c r="C58" s="300" t="str">
        <f t="shared" si="5"/>
        <v>Medical Appliances</v>
      </c>
      <c r="D58" s="294">
        <f t="shared" si="5"/>
        <v>52619</v>
      </c>
      <c r="E58" s="295">
        <f t="shared" si="5"/>
        <v>0</v>
      </c>
      <c r="F58" s="216"/>
      <c r="G58" s="203"/>
      <c r="H58" s="334"/>
      <c r="I58" s="194"/>
      <c r="J58" s="333"/>
    </row>
    <row r="59" spans="1:10" ht="16.5">
      <c r="A59" s="199"/>
      <c r="B59" s="296" t="str">
        <f t="shared" si="5"/>
        <v>893</v>
      </c>
      <c r="C59" s="301" t="str">
        <f t="shared" si="5"/>
        <v>Articles Of Plastic</v>
      </c>
      <c r="D59" s="297">
        <f t="shared" si="5"/>
        <v>174073</v>
      </c>
      <c r="E59" s="298">
        <f t="shared" si="5"/>
        <v>275491</v>
      </c>
      <c r="F59" s="216"/>
      <c r="G59" s="203"/>
      <c r="H59" s="334"/>
      <c r="I59" s="194"/>
      <c r="J59" s="333"/>
    </row>
    <row r="60" spans="1:10" ht="16.5">
      <c r="A60" s="195"/>
      <c r="B60" s="233"/>
      <c r="C60" s="189"/>
      <c r="D60" s="189"/>
      <c r="E60" s="225"/>
      <c r="F60" s="234"/>
      <c r="G60" s="189"/>
      <c r="H60" s="334"/>
      <c r="I60" s="194"/>
      <c r="J60" s="333"/>
    </row>
    <row r="61" spans="1:10" ht="16.5">
      <c r="A61" s="226"/>
      <c r="B61" s="233"/>
      <c r="C61" s="226"/>
      <c r="D61" s="226"/>
      <c r="E61" s="194"/>
      <c r="F61" s="234"/>
      <c r="G61" s="189"/>
      <c r="H61" s="334"/>
      <c r="I61" s="194"/>
      <c r="J61" s="333"/>
    </row>
    <row r="62" spans="1:10" ht="16.5">
      <c r="A62" s="194"/>
      <c r="B62" s="233"/>
      <c r="C62" s="194"/>
      <c r="D62" s="194"/>
      <c r="E62" s="194"/>
      <c r="F62" s="234"/>
      <c r="G62" s="189"/>
      <c r="H62" s="334"/>
      <c r="I62" s="194"/>
      <c r="J62" s="333"/>
    </row>
    <row r="63" spans="1:10" ht="16.5">
      <c r="A63" s="232"/>
      <c r="B63" s="233"/>
      <c r="C63" s="232"/>
      <c r="D63" s="232"/>
      <c r="E63" s="194"/>
      <c r="F63" s="234"/>
      <c r="G63" s="189"/>
      <c r="H63" s="334"/>
      <c r="I63" s="194"/>
      <c r="J63" s="333"/>
    </row>
    <row r="64" spans="1:10" ht="16.5">
      <c r="A64" s="190"/>
      <c r="B64" s="235"/>
      <c r="C64" s="191"/>
      <c r="D64" s="192"/>
      <c r="E64" s="193"/>
      <c r="F64" s="234"/>
      <c r="G64" s="189"/>
      <c r="H64" s="334"/>
      <c r="I64" s="194"/>
      <c r="J64" s="333"/>
    </row>
    <row r="65" spans="1:10" ht="16.5">
      <c r="A65" s="190"/>
      <c r="B65" s="235"/>
      <c r="C65" s="191"/>
      <c r="D65" s="196"/>
      <c r="E65" s="193"/>
      <c r="F65" s="234"/>
      <c r="G65" s="189"/>
      <c r="H65" s="334"/>
      <c r="I65" s="194"/>
      <c r="J65" s="333"/>
    </row>
    <row r="66" spans="1:10" ht="16.5">
      <c r="A66" s="190"/>
      <c r="B66" s="235"/>
      <c r="C66" s="190"/>
      <c r="D66" s="190"/>
      <c r="E66" s="193"/>
      <c r="F66" s="234"/>
      <c r="G66" s="189"/>
      <c r="H66" s="334"/>
      <c r="I66" s="194"/>
      <c r="J66" s="333"/>
    </row>
    <row r="67" spans="1:10" ht="15">
      <c r="A67" s="236"/>
      <c r="B67" s="237"/>
      <c r="C67" s="236"/>
      <c r="D67" s="236"/>
      <c r="E67" s="238"/>
      <c r="F67" s="234"/>
      <c r="G67" s="189"/>
      <c r="H67" s="334"/>
      <c r="I67" s="194"/>
      <c r="J67" s="333"/>
    </row>
    <row r="68" spans="1:10" ht="16.5">
      <c r="A68" s="200"/>
      <c r="B68" s="235"/>
      <c r="C68" s="4"/>
      <c r="D68" s="200"/>
      <c r="E68" s="189"/>
      <c r="F68" s="239"/>
      <c r="G68" s="189"/>
      <c r="H68" s="334"/>
      <c r="I68" s="194"/>
      <c r="J68" s="333"/>
    </row>
    <row r="69" spans="1:10" ht="15.75">
      <c r="A69" s="4"/>
      <c r="B69" s="240"/>
      <c r="C69" s="241"/>
      <c r="D69" s="242"/>
      <c r="E69" s="225"/>
      <c r="F69" s="243"/>
      <c r="G69" s="226"/>
      <c r="H69" s="333"/>
      <c r="I69" s="194"/>
      <c r="J69" s="333"/>
    </row>
    <row r="70" spans="1:10" ht="16.5">
      <c r="A70" s="204"/>
      <c r="B70" s="240"/>
      <c r="C70" s="241"/>
      <c r="D70" s="242"/>
      <c r="E70" s="193"/>
      <c r="F70" s="243"/>
      <c r="G70" s="194"/>
      <c r="H70" s="333"/>
      <c r="I70" s="194"/>
      <c r="J70" s="333"/>
    </row>
    <row r="71" spans="1:10" ht="15.75">
      <c r="A71" s="207"/>
      <c r="B71" s="240"/>
      <c r="C71" s="241"/>
      <c r="D71" s="242"/>
      <c r="E71" s="193"/>
      <c r="F71" s="243"/>
      <c r="G71" s="194"/>
      <c r="H71" s="333"/>
      <c r="I71" s="194"/>
      <c r="J71" s="333"/>
    </row>
    <row r="72" spans="1:10" ht="15.75">
      <c r="A72" s="207"/>
      <c r="B72" s="240"/>
      <c r="C72" s="241"/>
      <c r="D72" s="242"/>
      <c r="E72" s="193"/>
      <c r="F72" s="243"/>
      <c r="G72" s="194"/>
      <c r="H72" s="333"/>
      <c r="I72" s="194"/>
      <c r="J72" s="333"/>
    </row>
    <row r="73" spans="1:10" ht="16.5">
      <c r="A73" s="204"/>
      <c r="B73" s="240"/>
      <c r="C73" s="241"/>
      <c r="D73" s="242"/>
      <c r="E73" s="193"/>
      <c r="F73" s="243"/>
      <c r="G73" s="194"/>
      <c r="H73" s="333"/>
      <c r="I73" s="194"/>
      <c r="J73" s="333"/>
    </row>
    <row r="74" spans="1:10" ht="16.5">
      <c r="A74" s="244"/>
      <c r="B74" s="240"/>
      <c r="C74" s="241"/>
      <c r="D74" s="242"/>
      <c r="E74" s="193"/>
      <c r="F74" s="243"/>
      <c r="G74" s="194"/>
      <c r="H74" s="333"/>
      <c r="I74" s="194"/>
      <c r="J74" s="333"/>
    </row>
    <row r="75" spans="1:10" ht="16.5">
      <c r="A75" s="244"/>
      <c r="B75" s="240"/>
      <c r="C75" s="241"/>
      <c r="D75" s="242"/>
      <c r="E75" s="193"/>
      <c r="F75" s="243"/>
      <c r="G75" s="194"/>
      <c r="H75" s="333"/>
      <c r="I75" s="194"/>
      <c r="J75" s="333"/>
    </row>
    <row r="76" spans="1:10" ht="15.75">
      <c r="A76" s="4"/>
      <c r="B76" s="240"/>
      <c r="C76" s="241"/>
      <c r="D76" s="242"/>
      <c r="E76" s="193"/>
      <c r="F76" s="243"/>
      <c r="G76" s="194"/>
      <c r="H76" s="333"/>
      <c r="I76" s="194"/>
      <c r="J76" s="333"/>
    </row>
    <row r="77" spans="1:10" ht="15.75">
      <c r="A77" s="207"/>
      <c r="B77" s="240"/>
      <c r="C77" s="241"/>
      <c r="D77" s="242"/>
      <c r="E77" s="193"/>
      <c r="F77" s="243"/>
      <c r="G77" s="194"/>
      <c r="H77" s="333"/>
      <c r="I77" s="194"/>
      <c r="J77" s="333"/>
    </row>
    <row r="78" spans="1:10" ht="15.75">
      <c r="A78" s="207"/>
      <c r="B78" s="240"/>
      <c r="C78" s="241"/>
      <c r="D78" s="242"/>
      <c r="E78" s="193"/>
      <c r="F78" s="243"/>
      <c r="G78" s="194"/>
      <c r="H78" s="333"/>
      <c r="I78" s="194"/>
      <c r="J78" s="333"/>
    </row>
    <row r="79" spans="1:10" ht="15.75">
      <c r="A79" s="207"/>
      <c r="B79" s="245"/>
      <c r="C79" s="241"/>
      <c r="D79" s="246"/>
      <c r="E79" s="193"/>
      <c r="F79" s="243"/>
      <c r="G79" s="194"/>
      <c r="H79" s="333"/>
      <c r="I79" s="194"/>
      <c r="J79" s="333"/>
    </row>
    <row r="80" spans="1:10" ht="15.75">
      <c r="A80" s="4"/>
      <c r="B80" s="240"/>
      <c r="C80" s="241"/>
      <c r="D80" s="242"/>
      <c r="E80" s="193"/>
      <c r="F80" s="243"/>
      <c r="G80" s="194"/>
      <c r="H80" s="333"/>
      <c r="I80" s="194"/>
      <c r="J80" s="333"/>
    </row>
    <row r="81" spans="1:10" ht="16.5">
      <c r="A81" s="204"/>
      <c r="B81" s="240"/>
      <c r="C81" s="241"/>
      <c r="D81" s="242"/>
      <c r="E81" s="193"/>
      <c r="F81" s="243"/>
      <c r="G81" s="194"/>
      <c r="H81" s="333"/>
      <c r="I81" s="194"/>
      <c r="J81" s="333"/>
    </row>
    <row r="82" spans="1:10" ht="16.5">
      <c r="A82" s="204"/>
      <c r="B82" s="240"/>
      <c r="C82" s="241"/>
      <c r="D82" s="242"/>
      <c r="E82" s="193"/>
      <c r="F82" s="243"/>
      <c r="G82" s="194"/>
      <c r="H82" s="333"/>
      <c r="I82" s="194"/>
      <c r="J82" s="333"/>
    </row>
    <row r="83" spans="1:10" ht="16.5">
      <c r="A83" s="204"/>
      <c r="B83" s="240"/>
      <c r="C83" s="241"/>
      <c r="D83" s="242"/>
      <c r="E83" s="193"/>
      <c r="F83" s="243"/>
      <c r="G83" s="194"/>
      <c r="H83" s="333"/>
      <c r="I83" s="194"/>
      <c r="J83" s="333"/>
    </row>
    <row r="84" spans="1:10" ht="16.5">
      <c r="A84" s="247"/>
      <c r="B84" s="240"/>
      <c r="C84" s="241"/>
      <c r="D84" s="242"/>
      <c r="E84" s="193"/>
      <c r="F84" s="243"/>
      <c r="G84" s="194"/>
      <c r="H84" s="333"/>
      <c r="I84" s="194"/>
      <c r="J84" s="333"/>
    </row>
    <row r="85" spans="1:10" ht="16.5">
      <c r="A85" s="204"/>
      <c r="B85" s="240"/>
      <c r="C85" s="241"/>
      <c r="D85" s="242"/>
      <c r="E85" s="193"/>
      <c r="F85" s="243"/>
      <c r="G85" s="194"/>
      <c r="H85" s="333"/>
      <c r="I85" s="194"/>
      <c r="J85" s="333"/>
    </row>
    <row r="86" spans="1:10" ht="16.5">
      <c r="A86" s="204"/>
      <c r="B86" s="240"/>
      <c r="C86" s="241"/>
      <c r="D86" s="242"/>
      <c r="E86" s="193"/>
      <c r="F86" s="243"/>
      <c r="G86" s="194"/>
      <c r="H86" s="333"/>
      <c r="I86" s="194"/>
      <c r="J86" s="333"/>
    </row>
    <row r="87" spans="1:10" ht="16.5">
      <c r="A87" s="204"/>
      <c r="B87" s="240"/>
      <c r="C87" s="241"/>
      <c r="D87" s="242"/>
      <c r="E87" s="193"/>
      <c r="F87" s="243"/>
      <c r="G87" s="194"/>
      <c r="H87" s="333"/>
      <c r="I87" s="194"/>
      <c r="J87" s="333"/>
    </row>
    <row r="88" spans="1:10" ht="16.5">
      <c r="A88" s="204"/>
      <c r="B88" s="240"/>
      <c r="C88" s="241"/>
      <c r="D88" s="242"/>
      <c r="E88" s="193"/>
      <c r="F88" s="243"/>
      <c r="G88" s="194"/>
      <c r="H88" s="333"/>
      <c r="I88" s="194"/>
      <c r="J88" s="333"/>
    </row>
    <row r="89" spans="1:10" ht="16.5">
      <c r="A89" s="204"/>
      <c r="B89" s="240"/>
      <c r="C89" s="241"/>
      <c r="D89" s="242"/>
      <c r="E89" s="193"/>
      <c r="F89" s="243"/>
      <c r="G89" s="194"/>
      <c r="H89" s="333"/>
      <c r="I89" s="194"/>
      <c r="J89" s="333"/>
    </row>
    <row r="90" spans="1:10" ht="16.5">
      <c r="A90" s="204"/>
      <c r="B90" s="245"/>
      <c r="C90" s="248"/>
      <c r="D90" s="249"/>
      <c r="E90" s="193"/>
      <c r="F90" s="243"/>
      <c r="G90" s="194"/>
      <c r="H90" s="333"/>
      <c r="I90" s="194"/>
      <c r="J90" s="333"/>
    </row>
    <row r="91" spans="1:10" ht="15.75">
      <c r="A91" s="4"/>
      <c r="B91" s="245"/>
      <c r="C91" s="241"/>
      <c r="D91" s="246"/>
      <c r="E91" s="193"/>
      <c r="F91" s="243"/>
      <c r="G91" s="194"/>
      <c r="H91" s="333"/>
      <c r="I91" s="194"/>
      <c r="J91" s="333"/>
    </row>
    <row r="92" spans="1:10" ht="15.75">
      <c r="A92" s="4"/>
      <c r="B92" s="250"/>
      <c r="C92" s="241"/>
      <c r="D92" s="251"/>
      <c r="E92" s="193"/>
      <c r="F92" s="243"/>
      <c r="G92" s="194"/>
      <c r="H92" s="333"/>
      <c r="I92" s="194"/>
      <c r="J92" s="333"/>
    </row>
    <row r="93" spans="1:10" ht="15.75">
      <c r="A93" s="252"/>
      <c r="B93" s="250"/>
      <c r="C93" s="241"/>
      <c r="D93" s="251"/>
      <c r="E93" s="193"/>
      <c r="F93" s="243"/>
      <c r="G93" s="194"/>
      <c r="H93" s="333"/>
      <c r="I93" s="194"/>
      <c r="J93" s="333"/>
    </row>
    <row r="94" spans="1:10" ht="15.75">
      <c r="A94" s="253"/>
      <c r="B94" s="250"/>
      <c r="C94" s="241"/>
      <c r="D94" s="251"/>
      <c r="E94" s="193"/>
      <c r="F94" s="243"/>
      <c r="G94" s="194"/>
      <c r="H94" s="333"/>
      <c r="I94" s="194"/>
      <c r="J94" s="333"/>
    </row>
    <row r="95" spans="1:10" ht="15.75">
      <c r="A95" s="253"/>
      <c r="B95" s="250"/>
      <c r="C95" s="241"/>
      <c r="D95" s="251"/>
      <c r="E95" s="193"/>
      <c r="F95" s="243"/>
      <c r="G95" s="194"/>
      <c r="H95" s="333"/>
      <c r="I95" s="194"/>
      <c r="J95" s="333"/>
    </row>
    <row r="96" spans="1:10" ht="16.5">
      <c r="A96" s="204"/>
      <c r="B96" s="250"/>
      <c r="C96" s="241"/>
      <c r="D96" s="251"/>
      <c r="E96" s="193"/>
      <c r="F96" s="243"/>
      <c r="G96" s="194"/>
      <c r="H96" s="333"/>
      <c r="I96" s="194"/>
      <c r="J96" s="333"/>
    </row>
    <row r="97" spans="1:10" ht="15.75">
      <c r="A97" s="253"/>
      <c r="B97" s="250"/>
      <c r="C97" s="241"/>
      <c r="D97" s="251"/>
      <c r="E97" s="193"/>
      <c r="F97" s="243"/>
      <c r="G97" s="194"/>
      <c r="H97" s="333"/>
      <c r="I97" s="194"/>
      <c r="J97" s="333"/>
    </row>
    <row r="98" spans="1:10" ht="15.75">
      <c r="A98" s="253"/>
      <c r="B98" s="250"/>
      <c r="C98" s="241"/>
      <c r="D98" s="251"/>
      <c r="E98" s="193"/>
      <c r="F98" s="243"/>
      <c r="G98" s="194"/>
      <c r="H98" s="333"/>
      <c r="I98" s="194"/>
      <c r="J98" s="333"/>
    </row>
    <row r="99" spans="1:10" ht="15.75">
      <c r="A99" s="253"/>
      <c r="B99" s="250"/>
      <c r="C99" s="241"/>
      <c r="D99" s="251"/>
      <c r="E99" s="193"/>
      <c r="F99" s="243"/>
      <c r="G99" s="194"/>
      <c r="H99" s="333"/>
      <c r="I99" s="194"/>
      <c r="J99" s="333"/>
    </row>
    <row r="100" spans="1:10" ht="15.75">
      <c r="A100" s="253"/>
      <c r="B100" s="250"/>
      <c r="C100" s="241"/>
      <c r="D100" s="251"/>
      <c r="E100" s="193"/>
      <c r="F100" s="243"/>
      <c r="G100" s="194"/>
      <c r="H100" s="333"/>
      <c r="I100" s="194"/>
      <c r="J100" s="333"/>
    </row>
    <row r="101" spans="1:10" ht="15.75">
      <c r="A101" s="253"/>
      <c r="B101" s="250"/>
      <c r="C101" s="241"/>
      <c r="D101" s="251"/>
      <c r="E101" s="193"/>
      <c r="F101" s="243"/>
      <c r="G101" s="194"/>
      <c r="H101" s="333"/>
      <c r="I101" s="194"/>
      <c r="J101" s="333"/>
    </row>
    <row r="102" spans="1:10" ht="15.75">
      <c r="A102" s="253"/>
      <c r="B102" s="245"/>
      <c r="C102" s="254"/>
      <c r="D102" s="242"/>
      <c r="E102" s="193"/>
      <c r="F102" s="243"/>
      <c r="G102" s="194"/>
      <c r="H102" s="333"/>
      <c r="I102" s="194"/>
      <c r="J102" s="333"/>
    </row>
    <row r="103" spans="1:10" ht="15.75">
      <c r="A103" s="4"/>
      <c r="B103" s="250"/>
      <c r="C103" s="241"/>
      <c r="D103" s="251"/>
      <c r="E103" s="193"/>
      <c r="F103" s="243"/>
      <c r="G103" s="194"/>
      <c r="H103" s="333"/>
      <c r="I103" s="194"/>
      <c r="J103" s="333"/>
    </row>
    <row r="104" spans="1:10" ht="15.75">
      <c r="A104" s="253"/>
      <c r="B104" s="250"/>
      <c r="C104" s="241"/>
      <c r="D104" s="251"/>
      <c r="E104" s="193"/>
      <c r="F104" s="243"/>
      <c r="G104" s="194"/>
      <c r="H104" s="333"/>
      <c r="I104" s="194"/>
      <c r="J104" s="333"/>
    </row>
    <row r="105" spans="1:10" ht="15.75">
      <c r="A105" s="195"/>
      <c r="B105" s="250"/>
      <c r="C105" s="241"/>
      <c r="D105" s="251"/>
      <c r="E105" s="193"/>
      <c r="F105" s="243"/>
      <c r="G105" s="194"/>
      <c r="H105" s="333"/>
      <c r="I105" s="194"/>
      <c r="J105" s="333"/>
    </row>
    <row r="106" spans="1:10" ht="15.75">
      <c r="A106" s="195"/>
      <c r="B106" s="250"/>
      <c r="C106" s="241"/>
      <c r="D106" s="251"/>
      <c r="E106" s="193"/>
      <c r="F106" s="243"/>
      <c r="G106" s="194"/>
      <c r="H106" s="333"/>
      <c r="I106" s="194"/>
      <c r="J106" s="333"/>
    </row>
    <row r="107" spans="1:10" ht="16.5">
      <c r="A107" s="255"/>
      <c r="B107" s="250"/>
      <c r="C107" s="241"/>
      <c r="D107" s="251"/>
      <c r="E107" s="193"/>
      <c r="F107" s="243"/>
      <c r="G107" s="194"/>
      <c r="H107" s="333"/>
      <c r="I107" s="194"/>
      <c r="J107" s="333"/>
    </row>
    <row r="108" spans="1:10" ht="15.75">
      <c r="A108" s="195"/>
      <c r="B108" s="250"/>
      <c r="C108" s="241"/>
      <c r="D108" s="251"/>
      <c r="E108" s="193"/>
      <c r="F108" s="243"/>
      <c r="G108" s="194"/>
      <c r="H108" s="333"/>
      <c r="I108" s="194"/>
      <c r="J108" s="333"/>
    </row>
    <row r="109" spans="1:10" ht="15.75">
      <c r="A109" s="195"/>
      <c r="B109" s="250"/>
      <c r="C109" s="241"/>
      <c r="D109" s="251"/>
      <c r="E109" s="193"/>
      <c r="F109" s="243"/>
      <c r="G109" s="194"/>
      <c r="H109" s="333"/>
      <c r="I109" s="194"/>
      <c r="J109" s="333"/>
    </row>
    <row r="110" spans="1:10" ht="15.75">
      <c r="A110" s="195"/>
      <c r="B110" s="250"/>
      <c r="C110" s="241"/>
      <c r="D110" s="251"/>
      <c r="E110" s="193"/>
      <c r="F110" s="243"/>
      <c r="G110" s="194"/>
      <c r="H110" s="333"/>
      <c r="I110" s="194"/>
      <c r="J110" s="333"/>
    </row>
    <row r="111" spans="1:10" ht="15.75">
      <c r="A111" s="195"/>
      <c r="B111" s="250"/>
      <c r="C111" s="241"/>
      <c r="D111" s="251"/>
      <c r="E111" s="193"/>
      <c r="F111" s="243"/>
      <c r="G111" s="194"/>
      <c r="H111" s="333"/>
      <c r="I111" s="194"/>
      <c r="J111" s="333"/>
    </row>
    <row r="112" spans="1:10" ht="15.75">
      <c r="A112" s="195"/>
      <c r="B112" s="250"/>
      <c r="C112" s="241"/>
      <c r="D112" s="251"/>
      <c r="E112" s="193"/>
      <c r="F112" s="243"/>
      <c r="G112" s="194"/>
      <c r="H112" s="333"/>
      <c r="I112" s="194"/>
      <c r="J112" s="333"/>
    </row>
    <row r="113" spans="1:10" ht="15.75">
      <c r="A113" s="4"/>
      <c r="B113" s="248"/>
      <c r="C113" s="248"/>
      <c r="D113" s="256"/>
      <c r="E113" s="193"/>
      <c r="F113" s="243"/>
      <c r="G113" s="194"/>
      <c r="H113" s="333"/>
      <c r="I113" s="194"/>
      <c r="J113" s="333"/>
    </row>
    <row r="114" spans="1:10" ht="15.75">
      <c r="A114" s="4"/>
      <c r="B114" s="250"/>
      <c r="C114" s="257"/>
      <c r="D114" s="258"/>
      <c r="E114" s="193"/>
      <c r="F114" s="243"/>
      <c r="G114" s="194"/>
      <c r="H114" s="333"/>
      <c r="I114" s="194"/>
      <c r="J114" s="333"/>
    </row>
    <row r="115" spans="1:10" ht="15.75">
      <c r="A115" s="4"/>
      <c r="B115" s="250"/>
      <c r="C115" s="257"/>
      <c r="D115" s="258"/>
      <c r="E115" s="193"/>
      <c r="F115" s="243"/>
      <c r="G115" s="194"/>
      <c r="H115" s="333"/>
      <c r="I115" s="194"/>
      <c r="J115" s="333"/>
    </row>
    <row r="116" spans="1:10" ht="15.75">
      <c r="A116" s="4"/>
      <c r="B116" s="250"/>
      <c r="C116" s="257"/>
      <c r="D116" s="258"/>
      <c r="E116" s="193"/>
      <c r="F116" s="243"/>
      <c r="G116" s="194"/>
      <c r="H116" s="333"/>
      <c r="I116" s="194"/>
      <c r="J116" s="333"/>
    </row>
    <row r="117" spans="1:10" ht="15.75">
      <c r="A117" s="4"/>
      <c r="B117" s="250"/>
      <c r="C117" s="257"/>
      <c r="D117" s="258"/>
      <c r="E117" s="193"/>
      <c r="F117" s="243"/>
      <c r="G117" s="194"/>
      <c r="H117" s="333"/>
      <c r="I117" s="194"/>
      <c r="J117" s="333"/>
    </row>
    <row r="118" spans="1:10" ht="16.5">
      <c r="A118" s="191"/>
      <c r="B118" s="250"/>
      <c r="C118" s="257"/>
      <c r="D118" s="258"/>
      <c r="E118" s="193"/>
      <c r="F118" s="243"/>
      <c r="G118" s="194"/>
      <c r="H118" s="333"/>
      <c r="I118" s="194"/>
      <c r="J118" s="333"/>
    </row>
    <row r="119" spans="1:10" ht="15.75">
      <c r="A119" s="4"/>
      <c r="B119" s="250"/>
      <c r="C119" s="257"/>
      <c r="D119" s="258"/>
      <c r="E119" s="193"/>
      <c r="F119" s="243"/>
      <c r="G119" s="194"/>
      <c r="H119" s="333"/>
      <c r="I119" s="194"/>
      <c r="J119" s="333"/>
    </row>
    <row r="120" spans="1:10" ht="15.75">
      <c r="A120" s="4"/>
      <c r="B120" s="250"/>
      <c r="C120" s="257"/>
      <c r="D120" s="258"/>
      <c r="E120" s="193"/>
      <c r="F120" s="243"/>
      <c r="G120" s="194"/>
      <c r="H120" s="333"/>
      <c r="I120" s="194"/>
      <c r="J120" s="333"/>
    </row>
    <row r="121" spans="1:10" ht="15.75">
      <c r="A121" s="4"/>
      <c r="B121" s="250"/>
      <c r="C121" s="257"/>
      <c r="D121" s="258"/>
      <c r="E121" s="193"/>
      <c r="F121" s="243"/>
      <c r="G121" s="194"/>
      <c r="H121" s="333"/>
      <c r="I121" s="194"/>
      <c r="J121" s="333"/>
    </row>
    <row r="122" spans="1:10" ht="15.75">
      <c r="A122" s="4"/>
      <c r="B122" s="250"/>
      <c r="C122" s="257"/>
      <c r="D122" s="258"/>
      <c r="E122" s="193"/>
      <c r="F122" s="243"/>
      <c r="G122" s="194"/>
      <c r="H122" s="333"/>
      <c r="I122" s="194"/>
      <c r="J122" s="333"/>
    </row>
    <row r="123" spans="1:10" ht="15.75">
      <c r="A123" s="4"/>
      <c r="B123" s="250"/>
      <c r="C123" s="257"/>
      <c r="D123" s="258"/>
      <c r="E123" s="193"/>
      <c r="F123" s="243"/>
      <c r="G123" s="194"/>
      <c r="H123" s="333"/>
      <c r="I123" s="194"/>
      <c r="J123" s="333"/>
    </row>
    <row r="124" spans="1:10" ht="12.75">
      <c r="A124" s="4"/>
      <c r="B124" s="4"/>
      <c r="C124" s="4"/>
      <c r="D124" s="4"/>
      <c r="E124" s="193"/>
      <c r="F124" s="243"/>
      <c r="G124" s="194"/>
      <c r="H124" s="333"/>
      <c r="I124" s="194"/>
      <c r="J124" s="333"/>
    </row>
    <row r="125" spans="1:10" ht="12.75">
      <c r="A125" s="4"/>
      <c r="B125" s="4"/>
      <c r="C125" s="4"/>
      <c r="D125" s="4"/>
      <c r="E125" s="193"/>
      <c r="F125" s="243"/>
      <c r="G125" s="194"/>
      <c r="H125" s="333"/>
      <c r="I125" s="194"/>
      <c r="J125" s="333"/>
    </row>
    <row r="126" spans="1:10" ht="12.75">
      <c r="A126" s="4"/>
      <c r="B126" s="4"/>
      <c r="C126" s="4"/>
      <c r="D126" s="4"/>
      <c r="E126" s="193"/>
      <c r="F126" s="243"/>
      <c r="G126" s="194"/>
      <c r="H126" s="333"/>
      <c r="I126" s="194"/>
      <c r="J126" s="333"/>
    </row>
    <row r="127" spans="1:10" ht="12.75">
      <c r="A127" s="4"/>
      <c r="B127" s="4"/>
      <c r="C127" s="4"/>
      <c r="D127" s="4"/>
      <c r="E127" s="193"/>
      <c r="F127" s="243"/>
      <c r="G127" s="194"/>
      <c r="H127" s="333"/>
      <c r="I127" s="194"/>
      <c r="J127" s="333"/>
    </row>
    <row r="128" spans="1:10" ht="12.75">
      <c r="A128" s="4"/>
      <c r="B128" s="4"/>
      <c r="C128" s="4"/>
      <c r="D128" s="4"/>
      <c r="E128" s="193"/>
      <c r="F128" s="243"/>
      <c r="G128" s="194"/>
      <c r="H128" s="333"/>
      <c r="I128" s="194"/>
      <c r="J128" s="333"/>
    </row>
    <row r="129" spans="1:10" ht="12.75">
      <c r="A129" s="4"/>
      <c r="B129" s="4"/>
      <c r="C129" s="4"/>
      <c r="D129" s="4"/>
      <c r="E129" s="193"/>
      <c r="F129" s="243"/>
      <c r="G129" s="194"/>
      <c r="H129" s="333"/>
      <c r="I129" s="194"/>
      <c r="J129" s="333"/>
    </row>
    <row r="130" spans="1:10" ht="12.75">
      <c r="A130" s="4"/>
      <c r="B130" s="4"/>
      <c r="C130" s="4"/>
      <c r="D130" s="4"/>
      <c r="E130" s="193"/>
      <c r="F130" s="243"/>
      <c r="G130" s="194"/>
      <c r="H130" s="333"/>
      <c r="I130" s="194"/>
      <c r="J130" s="333"/>
    </row>
    <row r="131" spans="1:10" ht="15">
      <c r="A131" s="190"/>
      <c r="B131" s="4"/>
      <c r="C131" s="191"/>
      <c r="D131" s="192"/>
      <c r="E131" s="193"/>
      <c r="F131" s="243"/>
      <c r="G131" s="194"/>
      <c r="H131" s="333"/>
      <c r="I131" s="194"/>
      <c r="J131" s="333"/>
    </row>
    <row r="132" spans="1:10" ht="15">
      <c r="A132" s="190"/>
      <c r="B132" s="4"/>
      <c r="C132" s="191"/>
      <c r="D132" s="196"/>
      <c r="E132" s="238"/>
      <c r="F132" s="243"/>
      <c r="G132" s="194"/>
      <c r="H132" s="333"/>
      <c r="I132" s="194"/>
      <c r="J132" s="333"/>
    </row>
    <row r="133" spans="1:10" ht="13.5">
      <c r="A133" s="190"/>
      <c r="B133" s="4"/>
      <c r="C133" s="190"/>
      <c r="D133" s="190"/>
      <c r="E133" s="189"/>
      <c r="F133" s="228"/>
      <c r="G133" s="194"/>
      <c r="H133" s="333"/>
      <c r="I133" s="194"/>
      <c r="J133" s="333"/>
    </row>
    <row r="134" spans="1:10" ht="15">
      <c r="A134" s="236"/>
      <c r="B134" s="259"/>
      <c r="C134" s="236"/>
      <c r="D134" s="236"/>
      <c r="E134" s="189"/>
      <c r="F134" s="228"/>
      <c r="G134" s="194"/>
      <c r="H134" s="333"/>
      <c r="I134" s="194"/>
      <c r="J134" s="333"/>
    </row>
    <row r="135" spans="1:10" ht="13.5">
      <c r="A135" s="200"/>
      <c r="B135" s="4"/>
      <c r="C135" s="4"/>
      <c r="D135" s="200"/>
      <c r="E135" s="225"/>
      <c r="F135" s="243"/>
      <c r="G135" s="194"/>
      <c r="H135" s="333"/>
      <c r="I135" s="194"/>
      <c r="J135" s="333"/>
    </row>
    <row r="136" spans="1:10" ht="16.5">
      <c r="A136" s="207"/>
      <c r="B136" s="4"/>
      <c r="C136" s="202"/>
      <c r="D136" s="203"/>
      <c r="E136" s="193"/>
      <c r="F136" s="243"/>
      <c r="G136" s="194"/>
      <c r="H136" s="333"/>
      <c r="I136" s="194"/>
      <c r="J136" s="333"/>
    </row>
    <row r="137" spans="1:10" ht="15.75">
      <c r="A137" s="207"/>
      <c r="B137" s="250"/>
      <c r="C137" s="257"/>
      <c r="D137" s="258"/>
      <c r="E137" s="193"/>
      <c r="F137" s="243"/>
      <c r="G137" s="194"/>
      <c r="H137" s="333"/>
      <c r="I137" s="194"/>
      <c r="J137" s="333"/>
    </row>
    <row r="138" spans="1:10" ht="15.75">
      <c r="A138" s="207"/>
      <c r="B138" s="250"/>
      <c r="C138" s="257"/>
      <c r="D138" s="258"/>
      <c r="E138" s="193"/>
      <c r="F138" s="243"/>
      <c r="G138" s="194"/>
      <c r="H138" s="333"/>
      <c r="I138" s="194"/>
      <c r="J138" s="333"/>
    </row>
    <row r="139" spans="1:10" ht="15.75">
      <c r="A139" s="4"/>
      <c r="B139" s="250"/>
      <c r="C139" s="257"/>
      <c r="D139" s="258"/>
      <c r="E139" s="193"/>
      <c r="F139" s="243"/>
      <c r="G139" s="194"/>
      <c r="H139" s="333"/>
      <c r="I139" s="194"/>
      <c r="J139" s="333"/>
    </row>
    <row r="140" spans="1:10" ht="15.75">
      <c r="A140" s="207"/>
      <c r="B140" s="250"/>
      <c r="C140" s="257"/>
      <c r="D140" s="258"/>
      <c r="E140" s="193"/>
      <c r="F140" s="243"/>
      <c r="G140" s="194"/>
      <c r="H140" s="333"/>
      <c r="I140" s="194"/>
      <c r="J140" s="333"/>
    </row>
    <row r="141" spans="1:10" ht="16.5">
      <c r="A141" s="204"/>
      <c r="B141" s="250"/>
      <c r="C141" s="257"/>
      <c r="D141" s="258"/>
      <c r="E141" s="193"/>
      <c r="F141" s="243"/>
      <c r="G141" s="194"/>
      <c r="H141" s="333"/>
      <c r="I141" s="194"/>
      <c r="J141" s="333"/>
    </row>
    <row r="142" spans="1:10" ht="15.75">
      <c r="A142" s="207"/>
      <c r="B142" s="250"/>
      <c r="C142" s="257"/>
      <c r="D142" s="258"/>
      <c r="E142" s="193"/>
      <c r="F142" s="243"/>
      <c r="G142" s="194"/>
      <c r="H142" s="333"/>
      <c r="I142" s="194"/>
      <c r="J142" s="333"/>
    </row>
    <row r="143" spans="1:10" ht="15.75">
      <c r="A143" s="207"/>
      <c r="B143" s="250"/>
      <c r="C143" s="257"/>
      <c r="D143" s="258"/>
      <c r="E143" s="193"/>
      <c r="F143" s="243"/>
      <c r="G143" s="194"/>
      <c r="H143" s="333"/>
      <c r="I143" s="194"/>
      <c r="J143" s="333"/>
    </row>
    <row r="144" spans="1:10" ht="16.5">
      <c r="A144" s="247"/>
      <c r="B144" s="250"/>
      <c r="C144" s="257"/>
      <c r="D144" s="258"/>
      <c r="E144" s="193"/>
      <c r="F144" s="243"/>
      <c r="G144" s="194"/>
      <c r="H144" s="333"/>
      <c r="I144" s="194"/>
      <c r="J144" s="333"/>
    </row>
    <row r="145" spans="1:10" ht="15.75">
      <c r="A145" s="4"/>
      <c r="B145" s="250"/>
      <c r="C145" s="257"/>
      <c r="D145" s="258"/>
      <c r="E145" s="193"/>
      <c r="F145" s="243"/>
      <c r="G145" s="194"/>
      <c r="H145" s="333"/>
      <c r="I145" s="194"/>
      <c r="J145" s="333"/>
    </row>
    <row r="146" spans="1:10" ht="16.5">
      <c r="A146" s="204"/>
      <c r="B146" s="250"/>
      <c r="C146" s="257"/>
      <c r="D146" s="258"/>
      <c r="E146" s="193"/>
      <c r="F146" s="243"/>
      <c r="G146" s="194"/>
      <c r="H146" s="333"/>
      <c r="I146" s="194"/>
      <c r="J146" s="333"/>
    </row>
    <row r="147" spans="1:10" ht="16.5">
      <c r="A147" s="204"/>
      <c r="B147" s="250"/>
      <c r="C147" s="260"/>
      <c r="D147" s="242"/>
      <c r="E147" s="193"/>
      <c r="F147" s="243"/>
      <c r="G147" s="194"/>
      <c r="H147" s="333"/>
      <c r="I147" s="194"/>
      <c r="J147" s="333"/>
    </row>
    <row r="148" spans="1:10" ht="16.5">
      <c r="A148" s="204"/>
      <c r="B148" s="250"/>
      <c r="C148" s="257"/>
      <c r="D148" s="258"/>
      <c r="E148" s="193"/>
      <c r="F148" s="243"/>
      <c r="G148" s="194"/>
      <c r="H148" s="333"/>
      <c r="I148" s="194"/>
      <c r="J148" s="333"/>
    </row>
    <row r="149" spans="1:10" ht="15.75">
      <c r="A149" s="4"/>
      <c r="B149" s="250"/>
      <c r="C149" s="257"/>
      <c r="D149" s="258"/>
      <c r="E149" s="193"/>
      <c r="F149" s="243"/>
      <c r="G149" s="194"/>
      <c r="H149" s="333"/>
      <c r="I149" s="194"/>
      <c r="J149" s="333"/>
    </row>
    <row r="150" spans="1:10" ht="15.75">
      <c r="A150" s="252"/>
      <c r="B150" s="250"/>
      <c r="C150" s="257"/>
      <c r="D150" s="258"/>
      <c r="E150" s="193"/>
      <c r="F150" s="243"/>
      <c r="G150" s="194"/>
      <c r="H150" s="333"/>
      <c r="I150" s="194"/>
      <c r="J150" s="333"/>
    </row>
    <row r="151" spans="1:10" ht="15.75">
      <c r="A151" s="253"/>
      <c r="B151" s="250"/>
      <c r="C151" s="257"/>
      <c r="D151" s="258"/>
      <c r="E151" s="193"/>
      <c r="F151" s="243"/>
      <c r="G151" s="194"/>
      <c r="H151" s="333"/>
      <c r="I151" s="194"/>
      <c r="J151" s="333"/>
    </row>
    <row r="152" spans="1:10" ht="16.5">
      <c r="A152" s="255"/>
      <c r="B152" s="250"/>
      <c r="C152" s="257"/>
      <c r="D152" s="258"/>
      <c r="E152" s="193"/>
      <c r="F152" s="243"/>
      <c r="G152" s="194"/>
      <c r="H152" s="333"/>
      <c r="I152" s="194"/>
      <c r="J152" s="333"/>
    </row>
    <row r="153" spans="1:10" ht="16.5">
      <c r="A153" s="204"/>
      <c r="B153" s="250"/>
      <c r="C153" s="257"/>
      <c r="D153" s="258"/>
      <c r="E153" s="193"/>
      <c r="F153" s="243"/>
      <c r="G153" s="194"/>
      <c r="H153" s="333"/>
      <c r="I153" s="194"/>
      <c r="J153" s="333"/>
    </row>
    <row r="154" spans="1:10" ht="15.75">
      <c r="A154" s="253"/>
      <c r="B154" s="250"/>
      <c r="C154" s="257"/>
      <c r="D154" s="258"/>
      <c r="E154" s="193"/>
      <c r="F154" s="243"/>
      <c r="G154" s="194"/>
      <c r="H154" s="333"/>
      <c r="I154" s="194"/>
      <c r="J154" s="333"/>
    </row>
    <row r="155" spans="1:10" ht="15.75">
      <c r="A155" s="253"/>
      <c r="B155" s="250"/>
      <c r="C155" s="257"/>
      <c r="D155" s="258"/>
      <c r="E155" s="193"/>
      <c r="F155" s="243"/>
      <c r="G155" s="194"/>
      <c r="H155" s="333"/>
      <c r="I155" s="194"/>
      <c r="J155" s="333"/>
    </row>
    <row r="156" spans="1:10" ht="15.75">
      <c r="A156" s="253"/>
      <c r="B156" s="250"/>
      <c r="C156" s="257"/>
      <c r="D156" s="258"/>
      <c r="E156" s="193"/>
      <c r="F156" s="243"/>
      <c r="G156" s="194"/>
      <c r="H156" s="333"/>
      <c r="I156" s="194"/>
      <c r="J156" s="333"/>
    </row>
    <row r="157" spans="1:10" ht="15.75">
      <c r="A157" s="253"/>
      <c r="B157" s="250"/>
      <c r="C157" s="257"/>
      <c r="D157" s="258"/>
      <c r="E157" s="193"/>
      <c r="F157" s="243"/>
      <c r="G157" s="194"/>
      <c r="H157" s="333"/>
      <c r="I157" s="194"/>
      <c r="J157" s="333"/>
    </row>
    <row r="158" spans="1:10" ht="15.75">
      <c r="A158" s="253"/>
      <c r="B158" s="245"/>
      <c r="C158" s="241"/>
      <c r="D158" s="251"/>
      <c r="E158" s="193"/>
      <c r="F158" s="243"/>
      <c r="G158" s="194"/>
      <c r="H158" s="333"/>
      <c r="I158" s="194"/>
      <c r="J158" s="333"/>
    </row>
    <row r="159" spans="1:10" ht="15.75">
      <c r="A159" s="253"/>
      <c r="B159" s="245"/>
      <c r="C159" s="254"/>
      <c r="D159" s="242"/>
      <c r="E159" s="193"/>
      <c r="F159" s="243"/>
      <c r="G159" s="194"/>
      <c r="H159" s="333"/>
      <c r="I159" s="194"/>
      <c r="J159" s="333"/>
    </row>
    <row r="160" spans="1:10" ht="15.75">
      <c r="A160" s="4"/>
      <c r="B160" s="250"/>
      <c r="C160" s="260"/>
      <c r="D160" s="242"/>
      <c r="E160" s="193"/>
      <c r="F160" s="243"/>
      <c r="G160" s="194"/>
      <c r="H160" s="333"/>
      <c r="I160" s="194"/>
      <c r="J160" s="333"/>
    </row>
    <row r="161" spans="1:10" ht="15.75">
      <c r="A161" s="253"/>
      <c r="B161" s="250"/>
      <c r="C161" s="260"/>
      <c r="D161" s="242"/>
      <c r="E161" s="193"/>
      <c r="F161" s="243"/>
      <c r="G161" s="194"/>
      <c r="H161" s="333"/>
      <c r="I161" s="194"/>
      <c r="J161" s="333"/>
    </row>
    <row r="162" spans="1:10" ht="15.75">
      <c r="A162" s="195"/>
      <c r="B162" s="250"/>
      <c r="C162" s="260"/>
      <c r="D162" s="242"/>
      <c r="E162" s="193"/>
      <c r="F162" s="243"/>
      <c r="G162" s="194"/>
      <c r="H162" s="333"/>
      <c r="I162" s="194"/>
      <c r="J162" s="333"/>
    </row>
    <row r="163" spans="1:10" ht="15.75">
      <c r="A163" s="195"/>
      <c r="B163" s="250"/>
      <c r="C163" s="260"/>
      <c r="D163" s="242"/>
      <c r="E163" s="193"/>
      <c r="F163" s="243"/>
      <c r="G163" s="194"/>
      <c r="H163" s="333"/>
      <c r="I163" s="194"/>
      <c r="J163" s="333"/>
    </row>
    <row r="164" spans="1:10" ht="16.5">
      <c r="A164" s="255"/>
      <c r="B164" s="250"/>
      <c r="C164" s="260"/>
      <c r="D164" s="242"/>
      <c r="E164" s="193"/>
      <c r="F164" s="243"/>
      <c r="G164" s="194"/>
      <c r="H164" s="333"/>
      <c r="I164" s="194"/>
      <c r="J164" s="333"/>
    </row>
    <row r="165" spans="1:10" ht="15.75">
      <c r="A165" s="195"/>
      <c r="B165" s="250"/>
      <c r="C165" s="260"/>
      <c r="D165" s="242"/>
      <c r="E165" s="193"/>
      <c r="F165" s="243"/>
      <c r="G165" s="194"/>
      <c r="H165" s="333"/>
      <c r="I165" s="194"/>
      <c r="J165" s="333"/>
    </row>
    <row r="166" spans="1:10" ht="15.75">
      <c r="A166" s="195"/>
      <c r="B166" s="250"/>
      <c r="C166" s="260"/>
      <c r="D166" s="242"/>
      <c r="E166" s="193"/>
      <c r="F166" s="243"/>
      <c r="G166" s="194"/>
      <c r="H166" s="333"/>
      <c r="I166" s="194"/>
      <c r="J166" s="333"/>
    </row>
    <row r="167" spans="1:10" ht="15.75">
      <c r="A167" s="195"/>
      <c r="B167" s="250"/>
      <c r="C167" s="260"/>
      <c r="D167" s="242"/>
      <c r="E167" s="193"/>
      <c r="F167" s="243"/>
      <c r="G167" s="194"/>
      <c r="H167" s="333"/>
      <c r="I167" s="194"/>
      <c r="J167" s="333"/>
    </row>
    <row r="168" spans="1:10" ht="15.75">
      <c r="A168" s="195"/>
      <c r="B168" s="250"/>
      <c r="C168" s="260"/>
      <c r="D168" s="242"/>
      <c r="E168" s="193"/>
      <c r="F168" s="243"/>
      <c r="G168" s="194"/>
      <c r="H168" s="333"/>
      <c r="I168" s="194"/>
      <c r="J168" s="333"/>
    </row>
    <row r="169" spans="1:10" ht="15.75">
      <c r="A169" s="195"/>
      <c r="B169" s="250"/>
      <c r="C169" s="260"/>
      <c r="D169" s="242"/>
      <c r="E169" s="193"/>
      <c r="F169" s="243"/>
      <c r="G169" s="194"/>
      <c r="H169" s="333"/>
      <c r="I169" s="194"/>
      <c r="J169" s="333"/>
    </row>
    <row r="170" spans="1:10" ht="15.75">
      <c r="A170" s="4"/>
      <c r="B170" s="245"/>
      <c r="C170" s="248"/>
      <c r="D170" s="256"/>
      <c r="E170" s="193"/>
      <c r="F170" s="243"/>
      <c r="G170" s="194"/>
      <c r="H170" s="333"/>
      <c r="I170" s="194"/>
      <c r="J170" s="333"/>
    </row>
    <row r="171" spans="1:10" ht="16.5">
      <c r="A171" s="191"/>
      <c r="B171" s="250"/>
      <c r="C171" s="257"/>
      <c r="D171" s="258"/>
      <c r="E171" s="193"/>
      <c r="F171" s="243"/>
      <c r="G171" s="194"/>
      <c r="H171" s="333"/>
      <c r="I171" s="194"/>
      <c r="J171" s="333"/>
    </row>
    <row r="172" spans="1:10" ht="16.5">
      <c r="A172" s="191"/>
      <c r="B172" s="250"/>
      <c r="C172" s="257"/>
      <c r="D172" s="258"/>
      <c r="E172" s="193"/>
      <c r="F172" s="243"/>
      <c r="G172" s="194"/>
      <c r="H172" s="333"/>
      <c r="I172" s="194"/>
      <c r="J172" s="333"/>
    </row>
    <row r="173" spans="1:10" ht="15.75">
      <c r="A173" s="4"/>
      <c r="B173" s="245"/>
      <c r="C173" s="248"/>
      <c r="D173" s="256"/>
      <c r="E173" s="193"/>
      <c r="F173" s="243"/>
      <c r="G173" s="194"/>
      <c r="H173" s="333"/>
      <c r="I173" s="194"/>
      <c r="J173" s="333"/>
    </row>
    <row r="174" spans="1:10" ht="15.75">
      <c r="A174" s="4"/>
      <c r="B174" s="250"/>
      <c r="C174" s="257"/>
      <c r="D174" s="258"/>
      <c r="E174" s="193"/>
      <c r="F174" s="243"/>
      <c r="G174" s="194"/>
      <c r="H174" s="333"/>
      <c r="I174" s="194"/>
      <c r="J174" s="333"/>
    </row>
    <row r="175" spans="1:10" ht="15.75">
      <c r="A175" s="4"/>
      <c r="B175" s="250"/>
      <c r="C175" s="257"/>
      <c r="D175" s="258"/>
      <c r="E175" s="193"/>
      <c r="F175" s="243"/>
      <c r="G175" s="194"/>
      <c r="H175" s="333"/>
      <c r="I175" s="194"/>
      <c r="J175" s="333"/>
    </row>
    <row r="176" spans="1:10" ht="16.5">
      <c r="A176" s="191"/>
      <c r="B176" s="250"/>
      <c r="C176" s="257"/>
      <c r="D176" s="258"/>
      <c r="E176" s="193"/>
      <c r="F176" s="243"/>
      <c r="G176" s="194"/>
      <c r="H176" s="333"/>
      <c r="I176" s="194"/>
      <c r="J176" s="333"/>
    </row>
    <row r="177" spans="1:10" ht="15.75">
      <c r="A177" s="4"/>
      <c r="B177" s="250"/>
      <c r="C177" s="257"/>
      <c r="D177" s="258"/>
      <c r="E177" s="193"/>
      <c r="F177" s="243"/>
      <c r="G177" s="194"/>
      <c r="H177" s="333"/>
      <c r="I177" s="194"/>
      <c r="J177" s="333"/>
    </row>
    <row r="178" spans="1:10" ht="15.75">
      <c r="A178" s="4"/>
      <c r="B178" s="250"/>
      <c r="C178" s="257"/>
      <c r="D178" s="258"/>
      <c r="E178" s="193"/>
      <c r="F178" s="243"/>
      <c r="G178" s="194"/>
      <c r="H178" s="333"/>
      <c r="I178" s="194"/>
      <c r="J178" s="333"/>
    </row>
    <row r="179" spans="1:10" ht="12.75">
      <c r="A179" s="4"/>
      <c r="B179" s="4"/>
      <c r="C179" s="4"/>
      <c r="D179" s="4"/>
      <c r="E179" s="193"/>
      <c r="F179" s="243"/>
      <c r="G179" s="194"/>
      <c r="H179" s="333"/>
      <c r="I179" s="194"/>
      <c r="J179" s="333"/>
    </row>
    <row r="180" spans="1:10" ht="12.75">
      <c r="A180" s="4"/>
      <c r="B180" s="4"/>
      <c r="C180" s="4"/>
      <c r="D180" s="4"/>
      <c r="E180" s="193"/>
      <c r="F180" s="243"/>
      <c r="G180" s="194"/>
      <c r="H180" s="333"/>
      <c r="I180" s="194"/>
      <c r="J180" s="333"/>
    </row>
    <row r="181" spans="1:10" ht="12.75">
      <c r="A181" s="4"/>
      <c r="B181" s="4"/>
      <c r="C181" s="4"/>
      <c r="D181" s="4"/>
      <c r="E181" s="193"/>
      <c r="F181" s="243"/>
      <c r="G181" s="194"/>
      <c r="H181" s="333"/>
      <c r="I181" s="194"/>
      <c r="J181" s="333"/>
    </row>
    <row r="182" spans="1:10" ht="12.75">
      <c r="A182" s="4"/>
      <c r="B182" s="4"/>
      <c r="C182" s="4"/>
      <c r="D182" s="4"/>
      <c r="E182" s="193"/>
      <c r="F182" s="243"/>
      <c r="G182" s="194"/>
      <c r="H182" s="333"/>
      <c r="I182" s="194"/>
      <c r="J182" s="333"/>
    </row>
    <row r="183" spans="1:10" ht="12.75">
      <c r="A183" s="4"/>
      <c r="B183" s="4"/>
      <c r="C183" s="4"/>
      <c r="D183" s="4"/>
      <c r="E183" s="193"/>
      <c r="F183" s="243"/>
      <c r="G183" s="194"/>
      <c r="H183" s="333"/>
      <c r="I183" s="194"/>
      <c r="J183" s="333"/>
    </row>
    <row r="184" spans="1:10" ht="12.75">
      <c r="A184" s="4"/>
      <c r="B184" s="4"/>
      <c r="C184" s="4"/>
      <c r="D184" s="4"/>
      <c r="E184" s="193"/>
      <c r="F184" s="243"/>
      <c r="G184" s="194"/>
      <c r="H184" s="333"/>
      <c r="I184" s="194"/>
      <c r="J184" s="333"/>
    </row>
    <row r="185" spans="1:10" ht="12.75">
      <c r="A185" s="4"/>
      <c r="B185" s="4"/>
      <c r="C185" s="4"/>
      <c r="D185" s="4"/>
      <c r="E185" s="193"/>
      <c r="F185" s="243"/>
      <c r="G185" s="194"/>
      <c r="H185" s="333"/>
      <c r="I185" s="194"/>
      <c r="J185" s="333"/>
    </row>
    <row r="186" spans="1:10" ht="12.75">
      <c r="A186" s="4"/>
      <c r="B186" s="4"/>
      <c r="C186" s="4"/>
      <c r="D186" s="4"/>
      <c r="E186" s="193"/>
      <c r="F186" s="243"/>
      <c r="G186" s="194"/>
      <c r="H186" s="333"/>
      <c r="I186" s="194"/>
      <c r="J186" s="333"/>
    </row>
    <row r="187" spans="1:10" ht="12.75">
      <c r="A187" s="4"/>
      <c r="B187" s="4"/>
      <c r="C187" s="4"/>
      <c r="D187" s="4"/>
      <c r="E187" s="193"/>
      <c r="F187" s="243"/>
      <c r="G187" s="194"/>
      <c r="H187" s="333"/>
      <c r="I187" s="194"/>
      <c r="J187" s="333"/>
    </row>
    <row r="188" spans="1:10" ht="12.75">
      <c r="A188" s="4"/>
      <c r="B188" s="4"/>
      <c r="C188" s="4"/>
      <c r="D188" s="4"/>
      <c r="E188" s="193"/>
      <c r="F188" s="243"/>
      <c r="G188" s="194"/>
      <c r="H188" s="333"/>
      <c r="I188" s="194"/>
      <c r="J188" s="333"/>
    </row>
    <row r="189" spans="1:10" ht="12.75">
      <c r="A189" s="4"/>
      <c r="B189" s="4"/>
      <c r="C189" s="4"/>
      <c r="D189" s="4"/>
      <c r="E189" s="193"/>
      <c r="F189" s="243"/>
      <c r="G189" s="194"/>
      <c r="H189" s="333"/>
      <c r="I189" s="194"/>
      <c r="J189" s="333"/>
    </row>
    <row r="190" spans="1:10" ht="12.75">
      <c r="A190" s="4"/>
      <c r="B190" s="4"/>
      <c r="C190" s="4"/>
      <c r="D190" s="4"/>
      <c r="E190" s="193"/>
      <c r="F190" s="243"/>
      <c r="G190" s="194"/>
      <c r="H190" s="333"/>
      <c r="I190" s="194"/>
      <c r="J190" s="333"/>
    </row>
    <row r="191" spans="1:10" ht="12.75">
      <c r="A191" s="4"/>
      <c r="B191" s="4"/>
      <c r="C191" s="4"/>
      <c r="D191" s="4"/>
      <c r="E191" s="193"/>
      <c r="F191" s="243"/>
      <c r="G191" s="194"/>
      <c r="H191" s="333"/>
      <c r="I191" s="194"/>
      <c r="J191" s="333"/>
    </row>
    <row r="192" spans="1:10" ht="12.75">
      <c r="A192" s="4"/>
      <c r="B192" s="4"/>
      <c r="C192" s="4"/>
      <c r="D192" s="4"/>
      <c r="E192" s="193"/>
      <c r="F192" s="243"/>
      <c r="G192" s="194"/>
      <c r="H192" s="333"/>
      <c r="I192" s="194"/>
      <c r="J192" s="333"/>
    </row>
    <row r="193" spans="1:10" ht="12.75">
      <c r="A193" s="4"/>
      <c r="B193" s="4"/>
      <c r="C193" s="4"/>
      <c r="D193" s="4"/>
      <c r="E193" s="193"/>
      <c r="F193" s="243"/>
      <c r="G193" s="194"/>
      <c r="H193" s="333"/>
      <c r="I193" s="194"/>
      <c r="J193" s="333"/>
    </row>
    <row r="194" spans="1:10" ht="15">
      <c r="A194" s="190"/>
      <c r="B194" s="4"/>
      <c r="C194" s="191"/>
      <c r="D194" s="192"/>
      <c r="E194" s="193"/>
      <c r="F194" s="243"/>
      <c r="G194" s="194"/>
      <c r="H194" s="333"/>
      <c r="I194" s="194"/>
      <c r="J194" s="333"/>
    </row>
    <row r="195" spans="1:10" ht="15">
      <c r="A195" s="190"/>
      <c r="B195" s="4"/>
      <c r="C195" s="191"/>
      <c r="D195" s="196"/>
      <c r="E195" s="193"/>
      <c r="F195" s="243"/>
      <c r="G195" s="194"/>
      <c r="H195" s="333"/>
      <c r="I195" s="194"/>
      <c r="J195" s="333"/>
    </row>
    <row r="196" spans="1:10" ht="13.5">
      <c r="A196" s="190"/>
      <c r="B196" s="4"/>
      <c r="C196" s="190"/>
      <c r="D196" s="190"/>
      <c r="E196" s="193"/>
      <c r="F196" s="243"/>
      <c r="G196" s="194"/>
      <c r="H196" s="333"/>
      <c r="I196" s="194"/>
      <c r="J196" s="333"/>
    </row>
    <row r="197" spans="1:10" ht="15">
      <c r="A197" s="236"/>
      <c r="B197" s="4"/>
      <c r="C197" s="236"/>
      <c r="D197" s="4"/>
      <c r="E197" s="193"/>
      <c r="F197" s="243"/>
      <c r="G197" s="194"/>
      <c r="H197" s="333"/>
      <c r="I197" s="194"/>
      <c r="J197" s="333"/>
    </row>
    <row r="198" spans="1:10" ht="15">
      <c r="A198" s="4"/>
      <c r="B198" s="259"/>
      <c r="C198" s="237"/>
      <c r="D198" s="236"/>
      <c r="E198" s="193"/>
      <c r="F198" s="243"/>
      <c r="G198" s="194"/>
      <c r="H198" s="333"/>
      <c r="I198" s="194"/>
      <c r="J198" s="333"/>
    </row>
    <row r="199" spans="1:10" ht="13.5">
      <c r="A199" s="200"/>
      <c r="B199" s="4"/>
      <c r="C199" s="4"/>
      <c r="D199" s="200"/>
      <c r="E199" s="193"/>
      <c r="F199" s="243"/>
      <c r="G199" s="194"/>
      <c r="H199" s="333"/>
      <c r="I199" s="194"/>
      <c r="J199" s="333"/>
    </row>
    <row r="200" spans="1:10" ht="15.75">
      <c r="A200" s="4"/>
      <c r="B200" s="250"/>
      <c r="C200" s="241"/>
      <c r="D200" s="242"/>
      <c r="E200" s="193"/>
      <c r="F200" s="243"/>
      <c r="G200" s="194"/>
      <c r="H200" s="333"/>
      <c r="I200" s="194"/>
      <c r="J200" s="333"/>
    </row>
    <row r="201" spans="1:10" ht="16.5">
      <c r="A201" s="204"/>
      <c r="B201" s="250"/>
      <c r="C201" s="241"/>
      <c r="D201" s="242"/>
      <c r="E201" s="193"/>
      <c r="F201" s="243"/>
      <c r="G201" s="194"/>
      <c r="H201" s="333"/>
      <c r="I201" s="194"/>
      <c r="J201" s="333"/>
    </row>
    <row r="202" spans="1:10" ht="15.75">
      <c r="A202" s="207"/>
      <c r="B202" s="250"/>
      <c r="C202" s="241"/>
      <c r="D202" s="242"/>
      <c r="E202" s="193"/>
      <c r="F202" s="243"/>
      <c r="G202" s="194"/>
      <c r="H202" s="333"/>
      <c r="I202" s="194"/>
      <c r="J202" s="333"/>
    </row>
    <row r="203" spans="1:10" ht="15.75">
      <c r="A203" s="207"/>
      <c r="B203" s="250"/>
      <c r="C203" s="241"/>
      <c r="D203" s="242"/>
      <c r="E203" s="193"/>
      <c r="F203" s="243"/>
      <c r="G203" s="194"/>
      <c r="H203" s="333"/>
      <c r="I203" s="194"/>
      <c r="J203" s="333"/>
    </row>
    <row r="204" spans="1:10" ht="15.75">
      <c r="A204" s="207"/>
      <c r="B204" s="250"/>
      <c r="C204" s="241"/>
      <c r="D204" s="242"/>
      <c r="E204" s="193"/>
      <c r="F204" s="243"/>
      <c r="G204" s="194"/>
      <c r="H204" s="333"/>
      <c r="I204" s="194"/>
      <c r="J204" s="333"/>
    </row>
    <row r="205" spans="1:10" ht="16.5">
      <c r="A205" s="201"/>
      <c r="B205" s="250"/>
      <c r="C205" s="241"/>
      <c r="D205" s="242"/>
      <c r="E205" s="193"/>
      <c r="F205" s="243"/>
      <c r="G205" s="194"/>
      <c r="H205" s="333"/>
      <c r="I205" s="194"/>
      <c r="J205" s="333"/>
    </row>
    <row r="206" spans="1:10" ht="15.75">
      <c r="A206" s="207"/>
      <c r="B206" s="250"/>
      <c r="C206" s="241"/>
      <c r="D206" s="242"/>
      <c r="E206" s="193"/>
      <c r="F206" s="243"/>
      <c r="G206" s="194"/>
      <c r="H206" s="333"/>
      <c r="I206" s="194"/>
      <c r="J206" s="333"/>
    </row>
    <row r="207" spans="1:10" ht="15.75">
      <c r="A207" s="207"/>
      <c r="B207" s="250"/>
      <c r="C207" s="241"/>
      <c r="D207" s="242"/>
      <c r="E207" s="193"/>
      <c r="F207" s="243"/>
      <c r="G207" s="194"/>
      <c r="H207" s="333"/>
      <c r="I207" s="194"/>
      <c r="J207" s="333"/>
    </row>
    <row r="208" spans="1:10" ht="15.75">
      <c r="A208" s="207"/>
      <c r="B208" s="250"/>
      <c r="C208" s="241"/>
      <c r="D208" s="242"/>
      <c r="E208" s="193"/>
      <c r="F208" s="243"/>
      <c r="G208" s="194"/>
      <c r="H208" s="333"/>
      <c r="I208" s="194"/>
      <c r="J208" s="333"/>
    </row>
    <row r="209" spans="1:10" ht="15.75">
      <c r="A209" s="207"/>
      <c r="B209" s="250"/>
      <c r="C209" s="241"/>
      <c r="D209" s="242"/>
      <c r="E209" s="193"/>
      <c r="F209" s="243"/>
      <c r="G209" s="194"/>
      <c r="H209" s="333"/>
      <c r="I209" s="194"/>
      <c r="J209" s="333"/>
    </row>
    <row r="210" spans="1:10" ht="15.75">
      <c r="A210" s="207"/>
      <c r="B210" s="245"/>
      <c r="C210" s="241"/>
      <c r="D210" s="246"/>
      <c r="E210" s="193"/>
      <c r="F210" s="243"/>
      <c r="G210" s="194"/>
      <c r="H210" s="333"/>
      <c r="I210" s="194"/>
      <c r="J210" s="333"/>
    </row>
    <row r="211" spans="1:10" ht="15.75">
      <c r="A211" s="4"/>
      <c r="B211" s="245"/>
      <c r="C211" s="241"/>
      <c r="D211" s="246"/>
      <c r="E211" s="193"/>
      <c r="F211" s="243"/>
      <c r="G211" s="194"/>
      <c r="H211" s="333"/>
      <c r="I211" s="194"/>
      <c r="J211" s="333"/>
    </row>
    <row r="212" spans="1:10" ht="16.5">
      <c r="A212" s="204"/>
      <c r="B212" s="245"/>
      <c r="C212" s="241"/>
      <c r="D212" s="246"/>
      <c r="E212" s="193"/>
      <c r="F212" s="243"/>
      <c r="G212" s="194"/>
      <c r="H212" s="333"/>
      <c r="I212" s="194"/>
      <c r="J212" s="333"/>
    </row>
    <row r="213" spans="1:10" ht="15.75">
      <c r="A213" s="4"/>
      <c r="B213" s="250"/>
      <c r="C213" s="257"/>
      <c r="D213" s="242"/>
      <c r="E213" s="193"/>
      <c r="F213" s="243"/>
      <c r="G213" s="194"/>
      <c r="H213" s="333"/>
      <c r="I213" s="194"/>
      <c r="J213" s="333"/>
    </row>
    <row r="214" spans="1:10" ht="15.75">
      <c r="A214" s="4"/>
      <c r="B214" s="250"/>
      <c r="C214" s="257"/>
      <c r="D214" s="242"/>
      <c r="E214" s="193"/>
      <c r="F214" s="243"/>
      <c r="G214" s="194"/>
      <c r="H214" s="333"/>
      <c r="I214" s="194"/>
      <c r="J214" s="333"/>
    </row>
    <row r="215" spans="1:10" ht="16.5">
      <c r="A215" s="247"/>
      <c r="B215" s="250"/>
      <c r="C215" s="257"/>
      <c r="D215" s="242"/>
      <c r="E215" s="193"/>
      <c r="F215" s="243"/>
      <c r="G215" s="194"/>
      <c r="H215" s="333"/>
      <c r="I215" s="194"/>
      <c r="J215" s="333"/>
    </row>
    <row r="216" spans="1:10" ht="16.5">
      <c r="A216" s="204"/>
      <c r="B216" s="250"/>
      <c r="C216" s="257"/>
      <c r="D216" s="242"/>
      <c r="E216" s="193"/>
      <c r="F216" s="243"/>
      <c r="G216" s="194"/>
      <c r="H216" s="333"/>
      <c r="I216" s="194"/>
      <c r="J216" s="333"/>
    </row>
    <row r="217" spans="1:10" ht="16.5">
      <c r="A217" s="201"/>
      <c r="B217" s="250"/>
      <c r="C217" s="257"/>
      <c r="D217" s="242"/>
      <c r="E217" s="193"/>
      <c r="F217" s="243"/>
      <c r="G217" s="194"/>
      <c r="H217" s="333"/>
      <c r="I217" s="194"/>
      <c r="J217" s="333"/>
    </row>
    <row r="218" spans="1:10" ht="16.5">
      <c r="A218" s="201"/>
      <c r="B218" s="250"/>
      <c r="C218" s="257"/>
      <c r="D218" s="242"/>
      <c r="E218" s="193"/>
      <c r="F218" s="243"/>
      <c r="G218" s="194"/>
      <c r="H218" s="333"/>
      <c r="I218" s="194"/>
      <c r="J218" s="333"/>
    </row>
    <row r="219" spans="1:10" ht="16.5">
      <c r="A219" s="204"/>
      <c r="B219" s="250"/>
      <c r="C219" s="257"/>
      <c r="D219" s="242"/>
      <c r="E219" s="193"/>
      <c r="F219" s="243"/>
      <c r="G219" s="194"/>
      <c r="H219" s="333"/>
      <c r="I219" s="194"/>
      <c r="J219" s="333"/>
    </row>
    <row r="220" spans="1:10" ht="16.5">
      <c r="A220" s="204"/>
      <c r="B220" s="250"/>
      <c r="C220" s="257"/>
      <c r="D220" s="242"/>
      <c r="E220" s="193"/>
      <c r="F220" s="243"/>
      <c r="G220" s="194"/>
      <c r="H220" s="333"/>
      <c r="I220" s="194"/>
      <c r="J220" s="333"/>
    </row>
    <row r="221" spans="1:10" ht="16.5">
      <c r="A221" s="204"/>
      <c r="B221" s="250"/>
      <c r="C221" s="257"/>
      <c r="D221" s="242"/>
      <c r="E221" s="193"/>
      <c r="F221" s="243"/>
      <c r="G221" s="194"/>
      <c r="H221" s="333"/>
      <c r="I221" s="194"/>
      <c r="J221" s="333"/>
    </row>
    <row r="222" spans="1:10" ht="15.75">
      <c r="A222" s="4"/>
      <c r="B222" s="250"/>
      <c r="C222" s="257"/>
      <c r="D222" s="242"/>
      <c r="E222" s="193"/>
      <c r="F222" s="243"/>
      <c r="G222" s="194"/>
      <c r="H222" s="333"/>
      <c r="I222" s="194"/>
      <c r="J222" s="333"/>
    </row>
    <row r="223" spans="1:10" ht="16.5">
      <c r="A223" s="204"/>
      <c r="B223" s="245"/>
      <c r="C223" s="241"/>
      <c r="D223" s="246"/>
      <c r="E223" s="193"/>
      <c r="F223" s="243"/>
      <c r="G223" s="194"/>
      <c r="H223" s="333"/>
      <c r="I223" s="194"/>
      <c r="J223" s="333"/>
    </row>
    <row r="224" spans="1:5" ht="16.5">
      <c r="A224" s="204"/>
      <c r="B224" s="245"/>
      <c r="C224" s="241"/>
      <c r="D224" s="246"/>
      <c r="E224" s="193"/>
    </row>
    <row r="225" spans="1:4" ht="16.5">
      <c r="A225" s="204"/>
      <c r="B225" s="245"/>
      <c r="C225" s="241"/>
      <c r="D225" s="246"/>
    </row>
    <row r="226" spans="1:4" ht="16.5">
      <c r="A226" s="204"/>
      <c r="B226" s="250"/>
      <c r="C226" s="257"/>
      <c r="D226" s="242"/>
    </row>
    <row r="227" spans="1:4" ht="16.5">
      <c r="A227" s="204"/>
      <c r="B227" s="250"/>
      <c r="C227" s="257"/>
      <c r="D227" s="242"/>
    </row>
    <row r="228" spans="1:4" ht="16.5">
      <c r="A228" s="204"/>
      <c r="B228" s="250"/>
      <c r="C228" s="257"/>
      <c r="D228" s="242"/>
    </row>
    <row r="229" spans="1:4" ht="16.5">
      <c r="A229" s="204"/>
      <c r="B229" s="250"/>
      <c r="C229" s="257"/>
      <c r="D229" s="242"/>
    </row>
    <row r="230" spans="1:4" ht="16.5">
      <c r="A230" s="204"/>
      <c r="B230" s="250"/>
      <c r="C230" s="257"/>
      <c r="D230" s="242"/>
    </row>
    <row r="231" spans="1:4" ht="16.5">
      <c r="A231" s="201"/>
      <c r="B231" s="250"/>
      <c r="C231" s="257"/>
      <c r="D231" s="242"/>
    </row>
    <row r="232" spans="1:4" ht="16.5">
      <c r="A232" s="204"/>
      <c r="B232" s="250"/>
      <c r="C232" s="257"/>
      <c r="D232" s="242"/>
    </row>
    <row r="233" spans="1:4" ht="15.75">
      <c r="A233" s="4"/>
      <c r="B233" s="250"/>
      <c r="C233" s="257"/>
      <c r="D233" s="242"/>
    </row>
    <row r="234" spans="1:4" ht="15.75">
      <c r="A234" s="252"/>
      <c r="B234" s="250"/>
      <c r="C234" s="257"/>
      <c r="D234" s="242"/>
    </row>
    <row r="235" spans="1:4" ht="15.75">
      <c r="A235" s="253"/>
      <c r="B235" s="250"/>
      <c r="C235" s="257"/>
      <c r="D235" s="242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3"/>
      <c r="C240" s="202"/>
      <c r="D240" s="203"/>
    </row>
    <row r="241" spans="1:4" ht="16.5">
      <c r="A241" s="4"/>
      <c r="B241" s="195"/>
      <c r="C241" s="202"/>
      <c r="D241" s="203"/>
    </row>
    <row r="242" spans="1:4" ht="16.5">
      <c r="A242" s="4"/>
      <c r="B242" s="195"/>
      <c r="C242" s="202"/>
      <c r="D242" s="203"/>
    </row>
    <row r="243" spans="1:4" ht="16.5">
      <c r="A243" s="4"/>
      <c r="B243" s="255"/>
      <c r="C243" s="202"/>
      <c r="D243" s="203"/>
    </row>
    <row r="244" spans="1:4" ht="16.5">
      <c r="A244" s="4"/>
      <c r="B244" s="195"/>
      <c r="C244" s="202"/>
      <c r="D244" s="203"/>
    </row>
    <row r="245" spans="1:4" ht="16.5">
      <c r="A245" s="4"/>
      <c r="B245" s="195"/>
      <c r="C245" s="202"/>
      <c r="D245" s="203"/>
    </row>
    <row r="246" spans="1:4" ht="16.5">
      <c r="A246" s="4"/>
      <c r="B246" s="195"/>
      <c r="C246" s="202"/>
      <c r="D246" s="203"/>
    </row>
    <row r="247" spans="1:4" ht="16.5">
      <c r="A247" s="4"/>
      <c r="B247" s="195"/>
      <c r="C247" s="202"/>
      <c r="D247" s="203"/>
    </row>
    <row r="248" spans="1:4" ht="16.5">
      <c r="A248" s="4"/>
      <c r="B248" s="195"/>
      <c r="C248" s="202"/>
      <c r="D248" s="203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scale="84" r:id="rId1"/>
  <headerFooter alignWithMargins="0">
    <oddHeader>&amp;C&amp;"Book Antiqua,Regular"&amp;12-6-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workbookViewId="0" topLeftCell="A1">
      <selection activeCell="J1" sqref="J1:J65536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421875" style="5" customWidth="1"/>
    <col min="4" max="4" width="18.8515625" style="5" customWidth="1"/>
    <col min="5" max="5" width="15.7109375" style="5" customWidth="1"/>
    <col min="6" max="7" width="9.140625" style="5" customWidth="1"/>
    <col min="8" max="8" width="11.28125" style="5" bestFit="1" customWidth="1"/>
    <col min="9" max="9" width="16.140625" style="5" bestFit="1" customWidth="1"/>
    <col min="10" max="10" width="7.28125" style="81" bestFit="1" customWidth="1"/>
    <col min="11" max="11" width="35.8515625" style="5" bestFit="1" customWidth="1"/>
    <col min="12" max="12" width="8.00390625" style="5" bestFit="1" customWidth="1"/>
    <col min="13" max="13" width="8.7109375" style="5" bestFit="1" customWidth="1"/>
    <col min="14" max="16384" width="9.140625" style="5" customWidth="1"/>
  </cols>
  <sheetData>
    <row r="1" spans="1:25" ht="16.5" customHeight="1">
      <c r="A1" s="367" t="s">
        <v>132</v>
      </c>
      <c r="B1" s="367"/>
      <c r="C1" s="367"/>
      <c r="D1" s="367"/>
      <c r="E1" s="367"/>
      <c r="F1" s="4"/>
      <c r="G1" s="189"/>
      <c r="H1" s="189"/>
      <c r="I1" s="189"/>
      <c r="J1" s="199"/>
      <c r="K1" s="189"/>
      <c r="L1" s="189"/>
      <c r="M1" s="193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12" ht="16.5" customHeight="1">
      <c r="A2" s="367" t="str">
        <f>UPPER('Table 1'!$M$1)&amp;" "&amp;'Table 1'!$N$1&amp;" WITH THE CORRESPONDING MONTH OF "&amp;'Table 1'!$O$1</f>
        <v>DECEMBER  2014 WITH THE CORRESPONDING MONTH OF 2013</v>
      </c>
      <c r="B2" s="367"/>
      <c r="C2" s="367"/>
      <c r="D2" s="367"/>
      <c r="E2" s="367"/>
      <c r="F2" s="195"/>
      <c r="G2" s="189"/>
      <c r="H2" s="189"/>
      <c r="I2" s="189"/>
      <c r="J2" s="199"/>
      <c r="K2" s="4"/>
      <c r="L2" s="4"/>
    </row>
    <row r="3" spans="1:12" ht="16.5">
      <c r="A3" s="190"/>
      <c r="B3" s="233"/>
      <c r="C3" s="190"/>
      <c r="D3" s="190"/>
      <c r="E3" s="189"/>
      <c r="F3" s="195"/>
      <c r="G3" s="189"/>
      <c r="H3" s="189"/>
      <c r="I3" s="189"/>
      <c r="J3" s="199"/>
      <c r="K3" s="4"/>
      <c r="L3" s="4"/>
    </row>
    <row r="4" spans="1:13" ht="16.5">
      <c r="A4" s="197" t="s">
        <v>34</v>
      </c>
      <c r="B4" s="261" t="s">
        <v>129</v>
      </c>
      <c r="C4" s="197" t="s">
        <v>130</v>
      </c>
      <c r="D4" s="197" t="s">
        <v>133</v>
      </c>
      <c r="E4" s="199"/>
      <c r="F4" s="199"/>
      <c r="G4" s="209"/>
      <c r="H4" s="209"/>
      <c r="I4" s="209"/>
      <c r="J4" s="209"/>
      <c r="K4" s="209"/>
      <c r="L4" s="209"/>
      <c r="M4" s="209"/>
    </row>
    <row r="5" spans="1:13" ht="16.5">
      <c r="A5" s="200"/>
      <c r="B5" s="235"/>
      <c r="C5" s="4"/>
      <c r="D5" s="201">
        <f>'Table 1'!$N$1</f>
        <v>2014</v>
      </c>
      <c r="E5" s="201">
        <f>'Table 1'!$O$1</f>
        <v>2013</v>
      </c>
      <c r="F5" s="4"/>
      <c r="G5" s="209"/>
      <c r="H5" s="325" t="s">
        <v>200</v>
      </c>
      <c r="I5" s="325" t="s">
        <v>221</v>
      </c>
      <c r="J5" s="325" t="s">
        <v>257</v>
      </c>
      <c r="K5" s="325" t="s">
        <v>157</v>
      </c>
      <c r="L5" s="325" t="s">
        <v>166</v>
      </c>
      <c r="M5" s="325" t="s">
        <v>167</v>
      </c>
    </row>
    <row r="6" spans="2:13" ht="16.5">
      <c r="B6" s="291" t="str">
        <f aca="true" t="shared" si="0" ref="B6:E7">J6</f>
        <v>022</v>
      </c>
      <c r="C6" s="299" t="str">
        <f t="shared" si="0"/>
        <v>Milk And Cream</v>
      </c>
      <c r="D6" s="299">
        <f t="shared" si="0"/>
        <v>42800</v>
      </c>
      <c r="E6" s="292">
        <f t="shared" si="0"/>
        <v>7175</v>
      </c>
      <c r="F6" s="202"/>
      <c r="G6" s="209"/>
      <c r="H6" s="326" t="s">
        <v>235</v>
      </c>
      <c r="I6" s="326" t="s">
        <v>236</v>
      </c>
      <c r="J6" s="329" t="s">
        <v>277</v>
      </c>
      <c r="K6" s="326" t="s">
        <v>278</v>
      </c>
      <c r="L6" s="327">
        <v>42800</v>
      </c>
      <c r="M6" s="327">
        <v>7175</v>
      </c>
    </row>
    <row r="7" spans="1:13" ht="16.5">
      <c r="A7" s="204"/>
      <c r="B7" s="293" t="str">
        <f t="shared" si="0"/>
        <v>048</v>
      </c>
      <c r="C7" s="300" t="str">
        <f t="shared" si="0"/>
        <v>Cereal, Flour, Starch</v>
      </c>
      <c r="D7" s="300">
        <f t="shared" si="0"/>
        <v>186571</v>
      </c>
      <c r="E7" s="295">
        <f t="shared" si="0"/>
        <v>181571</v>
      </c>
      <c r="F7" s="202"/>
      <c r="G7" s="209"/>
      <c r="H7" s="326" t="s">
        <v>235</v>
      </c>
      <c r="I7" s="326" t="s">
        <v>236</v>
      </c>
      <c r="J7" s="329" t="s">
        <v>279</v>
      </c>
      <c r="K7" s="326" t="s">
        <v>280</v>
      </c>
      <c r="L7" s="327">
        <v>186571</v>
      </c>
      <c r="M7" s="327">
        <v>181571</v>
      </c>
    </row>
    <row r="8" spans="1:13" ht="16.5">
      <c r="A8" s="207"/>
      <c r="B8" s="293" t="str">
        <f aca="true" t="shared" si="1" ref="B8:E15">J8</f>
        <v>059</v>
      </c>
      <c r="C8" s="300" t="str">
        <f t="shared" si="1"/>
        <v>Fruit Juices</v>
      </c>
      <c r="D8" s="300">
        <f t="shared" si="1"/>
        <v>134560</v>
      </c>
      <c r="E8" s="295">
        <f t="shared" si="1"/>
        <v>41580</v>
      </c>
      <c r="F8" s="202"/>
      <c r="G8" s="209"/>
      <c r="H8" s="326" t="s">
        <v>235</v>
      </c>
      <c r="I8" s="326" t="s">
        <v>236</v>
      </c>
      <c r="J8" s="329" t="s">
        <v>326</v>
      </c>
      <c r="K8" s="326" t="s">
        <v>327</v>
      </c>
      <c r="L8" s="327">
        <v>134560</v>
      </c>
      <c r="M8" s="327">
        <v>41580</v>
      </c>
    </row>
    <row r="9" spans="1:13" ht="16.5">
      <c r="A9" s="207"/>
      <c r="B9" s="293" t="str">
        <f t="shared" si="1"/>
        <v>091</v>
      </c>
      <c r="C9" s="300" t="str">
        <f t="shared" si="1"/>
        <v>Margarine And Shortening</v>
      </c>
      <c r="D9" s="300">
        <f t="shared" si="1"/>
        <v>626741</v>
      </c>
      <c r="E9" s="295">
        <f t="shared" si="1"/>
        <v>217856</v>
      </c>
      <c r="F9" s="202"/>
      <c r="G9" s="209"/>
      <c r="H9" s="326" t="s">
        <v>235</v>
      </c>
      <c r="I9" s="326" t="s">
        <v>236</v>
      </c>
      <c r="J9" s="329" t="s">
        <v>95</v>
      </c>
      <c r="K9" s="326" t="s">
        <v>328</v>
      </c>
      <c r="L9" s="327">
        <v>626741</v>
      </c>
      <c r="M9" s="327">
        <v>217856</v>
      </c>
    </row>
    <row r="10" spans="1:13" ht="16.5">
      <c r="A10" s="210" t="str">
        <f>I6</f>
        <v>TRINIDAD &amp; TOB.</v>
      </c>
      <c r="B10" s="293" t="str">
        <f t="shared" si="1"/>
        <v>112</v>
      </c>
      <c r="C10" s="300" t="str">
        <f t="shared" si="1"/>
        <v>Alcoholic Beverages</v>
      </c>
      <c r="D10" s="300">
        <f t="shared" si="1"/>
        <v>229300</v>
      </c>
      <c r="E10" s="295">
        <f t="shared" si="1"/>
        <v>7500</v>
      </c>
      <c r="F10" s="202"/>
      <c r="G10" s="209"/>
      <c r="H10" s="326" t="s">
        <v>235</v>
      </c>
      <c r="I10" s="326" t="s">
        <v>236</v>
      </c>
      <c r="J10" s="329" t="s">
        <v>310</v>
      </c>
      <c r="K10" s="326" t="s">
        <v>311</v>
      </c>
      <c r="L10" s="327">
        <v>229300</v>
      </c>
      <c r="M10" s="327">
        <v>7500</v>
      </c>
    </row>
    <row r="11" spans="1:13" ht="16.5">
      <c r="A11" s="191"/>
      <c r="B11" s="293" t="str">
        <f t="shared" si="1"/>
        <v>333</v>
      </c>
      <c r="C11" s="300" t="str">
        <f t="shared" si="1"/>
        <v>Petroleum Crude</v>
      </c>
      <c r="D11" s="300">
        <f t="shared" si="1"/>
        <v>4770016</v>
      </c>
      <c r="E11" s="295">
        <f t="shared" si="1"/>
        <v>0</v>
      </c>
      <c r="F11" s="208"/>
      <c r="G11" s="209"/>
      <c r="H11" s="326" t="s">
        <v>235</v>
      </c>
      <c r="I11" s="326" t="s">
        <v>236</v>
      </c>
      <c r="J11" s="329" t="s">
        <v>329</v>
      </c>
      <c r="K11" s="326" t="s">
        <v>330</v>
      </c>
      <c r="L11" s="327">
        <v>4770016</v>
      </c>
      <c r="M11" s="327">
        <v>0</v>
      </c>
    </row>
    <row r="12" spans="1:13" ht="16.5">
      <c r="A12" s="210"/>
      <c r="B12" s="293" t="str">
        <f t="shared" si="1"/>
        <v>542</v>
      </c>
      <c r="C12" s="300" t="str">
        <f t="shared" si="1"/>
        <v>Medicaments Including Vet. Med.</v>
      </c>
      <c r="D12" s="300">
        <f t="shared" si="1"/>
        <v>357623</v>
      </c>
      <c r="E12" s="295">
        <f t="shared" si="1"/>
        <v>74510</v>
      </c>
      <c r="F12" s="208"/>
      <c r="G12" s="209"/>
      <c r="H12" s="326" t="s">
        <v>235</v>
      </c>
      <c r="I12" s="326" t="s">
        <v>236</v>
      </c>
      <c r="J12" s="329" t="s">
        <v>312</v>
      </c>
      <c r="K12" s="326" t="s">
        <v>313</v>
      </c>
      <c r="L12" s="327">
        <v>357623</v>
      </c>
      <c r="M12" s="327">
        <v>74510</v>
      </c>
    </row>
    <row r="13" spans="1:13" ht="16.5">
      <c r="A13" s="211"/>
      <c r="B13" s="293" t="str">
        <f t="shared" si="1"/>
        <v>553</v>
      </c>
      <c r="C13" s="300" t="str">
        <f t="shared" si="1"/>
        <v>Perfumery, Cosmetics</v>
      </c>
      <c r="D13" s="300">
        <f t="shared" si="1"/>
        <v>209620</v>
      </c>
      <c r="E13" s="295">
        <f t="shared" si="1"/>
        <v>150</v>
      </c>
      <c r="F13" s="208"/>
      <c r="G13" s="209"/>
      <c r="H13" s="326" t="s">
        <v>235</v>
      </c>
      <c r="I13" s="326" t="s">
        <v>236</v>
      </c>
      <c r="J13" s="329" t="s">
        <v>331</v>
      </c>
      <c r="K13" s="326" t="s">
        <v>332</v>
      </c>
      <c r="L13" s="327">
        <v>209620</v>
      </c>
      <c r="M13" s="327">
        <v>150</v>
      </c>
    </row>
    <row r="14" spans="1:13" ht="16.5">
      <c r="A14" s="211"/>
      <c r="B14" s="293" t="str">
        <f t="shared" si="1"/>
        <v>692</v>
      </c>
      <c r="C14" s="300" t="str">
        <f t="shared" si="1"/>
        <v>Metal Containers</v>
      </c>
      <c r="D14" s="300">
        <f t="shared" si="1"/>
        <v>227030</v>
      </c>
      <c r="E14" s="295">
        <f t="shared" si="1"/>
        <v>400490</v>
      </c>
      <c r="F14" s="208"/>
      <c r="G14" s="209"/>
      <c r="H14" s="326" t="s">
        <v>235</v>
      </c>
      <c r="I14" s="326" t="s">
        <v>236</v>
      </c>
      <c r="J14" s="329" t="s">
        <v>296</v>
      </c>
      <c r="K14" s="326" t="s">
        <v>297</v>
      </c>
      <c r="L14" s="327">
        <v>227030</v>
      </c>
      <c r="M14" s="327">
        <v>400490</v>
      </c>
    </row>
    <row r="15" spans="1:13" ht="16.5">
      <c r="A15" s="211"/>
      <c r="B15" s="293" t="str">
        <f t="shared" si="1"/>
        <v>892</v>
      </c>
      <c r="C15" s="300" t="str">
        <f t="shared" si="1"/>
        <v>Printed Matter</v>
      </c>
      <c r="D15" s="300">
        <f t="shared" si="1"/>
        <v>154091</v>
      </c>
      <c r="E15" s="295">
        <f t="shared" si="1"/>
        <v>216083</v>
      </c>
      <c r="F15" s="208"/>
      <c r="G15" s="209"/>
      <c r="H15" s="326" t="s">
        <v>235</v>
      </c>
      <c r="I15" s="326" t="s">
        <v>236</v>
      </c>
      <c r="J15" s="329" t="s">
        <v>314</v>
      </c>
      <c r="K15" s="326" t="s">
        <v>315</v>
      </c>
      <c r="L15" s="327">
        <v>154091</v>
      </c>
      <c r="M15" s="327">
        <v>216083</v>
      </c>
    </row>
    <row r="16" spans="1:13" ht="16.5">
      <c r="A16" s="211"/>
      <c r="B16" s="212"/>
      <c r="C16" s="213"/>
      <c r="D16" s="214"/>
      <c r="E16" s="215"/>
      <c r="F16" s="208"/>
      <c r="G16" s="209"/>
      <c r="H16" s="326" t="s">
        <v>219</v>
      </c>
      <c r="I16" s="326" t="s">
        <v>42</v>
      </c>
      <c r="J16" s="329" t="s">
        <v>279</v>
      </c>
      <c r="K16" s="326" t="s">
        <v>280</v>
      </c>
      <c r="L16" s="327">
        <v>90728</v>
      </c>
      <c r="M16" s="327">
        <v>343603</v>
      </c>
    </row>
    <row r="17" spans="1:13" ht="16.5">
      <c r="A17" s="81"/>
      <c r="B17" s="293" t="str">
        <f>J16</f>
        <v>048</v>
      </c>
      <c r="C17" s="300" t="str">
        <f>K16</f>
        <v>Cereal, Flour, Starch</v>
      </c>
      <c r="D17" s="300">
        <f>L16</f>
        <v>90728</v>
      </c>
      <c r="E17" s="295">
        <f>M16</f>
        <v>343603</v>
      </c>
      <c r="F17" s="216"/>
      <c r="G17" s="203"/>
      <c r="H17" s="326" t="s">
        <v>219</v>
      </c>
      <c r="I17" s="326" t="s">
        <v>42</v>
      </c>
      <c r="J17" s="329" t="s">
        <v>310</v>
      </c>
      <c r="K17" s="326" t="s">
        <v>311</v>
      </c>
      <c r="L17" s="327">
        <v>2110073</v>
      </c>
      <c r="M17" s="327">
        <v>2575551</v>
      </c>
    </row>
    <row r="18" spans="1:13" ht="16.5">
      <c r="A18" s="201"/>
      <c r="B18" s="293" t="str">
        <f aca="true" t="shared" si="2" ref="B18:E26">J17</f>
        <v>112</v>
      </c>
      <c r="C18" s="300" t="str">
        <f t="shared" si="2"/>
        <v>Alcoholic Beverages</v>
      </c>
      <c r="D18" s="300">
        <f t="shared" si="2"/>
        <v>2110073</v>
      </c>
      <c r="E18" s="295">
        <f t="shared" si="2"/>
        <v>2575551</v>
      </c>
      <c r="F18" s="4"/>
      <c r="G18" s="4"/>
      <c r="H18" s="326" t="s">
        <v>219</v>
      </c>
      <c r="I18" s="326" t="s">
        <v>42</v>
      </c>
      <c r="J18" s="329" t="s">
        <v>333</v>
      </c>
      <c r="K18" s="326" t="s">
        <v>334</v>
      </c>
      <c r="L18" s="327">
        <v>280608</v>
      </c>
      <c r="M18" s="327">
        <v>471690</v>
      </c>
    </row>
    <row r="19" spans="1:13" ht="16.5">
      <c r="A19" s="201"/>
      <c r="B19" s="293" t="str">
        <f t="shared" si="2"/>
        <v>289</v>
      </c>
      <c r="C19" s="300" t="str">
        <f t="shared" si="2"/>
        <v>Ores Of Precious Metal</v>
      </c>
      <c r="D19" s="300">
        <f t="shared" si="2"/>
        <v>280608</v>
      </c>
      <c r="E19" s="295">
        <f t="shared" si="2"/>
        <v>471690</v>
      </c>
      <c r="F19" s="4"/>
      <c r="G19" s="4"/>
      <c r="H19" s="326" t="s">
        <v>219</v>
      </c>
      <c r="I19" s="326" t="s">
        <v>42</v>
      </c>
      <c r="J19" s="329" t="s">
        <v>335</v>
      </c>
      <c r="K19" s="326" t="s">
        <v>336</v>
      </c>
      <c r="L19" s="327">
        <v>166371</v>
      </c>
      <c r="M19" s="327">
        <v>36</v>
      </c>
    </row>
    <row r="20" spans="1:13" ht="16.5">
      <c r="A20" s="201"/>
      <c r="B20" s="293" t="str">
        <f t="shared" si="2"/>
        <v>541</v>
      </c>
      <c r="C20" s="300" t="str">
        <f t="shared" si="2"/>
        <v>Medicinal Pharmacy Products</v>
      </c>
      <c r="D20" s="300">
        <f t="shared" si="2"/>
        <v>166371</v>
      </c>
      <c r="E20" s="295">
        <f t="shared" si="2"/>
        <v>36</v>
      </c>
      <c r="F20" s="4"/>
      <c r="G20" s="4"/>
      <c r="H20" s="326" t="s">
        <v>219</v>
      </c>
      <c r="I20" s="326" t="s">
        <v>42</v>
      </c>
      <c r="J20" s="329" t="s">
        <v>337</v>
      </c>
      <c r="K20" s="326" t="s">
        <v>338</v>
      </c>
      <c r="L20" s="327">
        <v>214574</v>
      </c>
      <c r="M20" s="327">
        <v>200</v>
      </c>
    </row>
    <row r="21" spans="1:13" ht="16.5">
      <c r="A21" s="210" t="str">
        <f>I16</f>
        <v>UNITED STATES</v>
      </c>
      <c r="B21" s="293" t="str">
        <f t="shared" si="2"/>
        <v>745</v>
      </c>
      <c r="C21" s="300" t="str">
        <f t="shared" si="2"/>
        <v>Other Non-Electric Machinery</v>
      </c>
      <c r="D21" s="300">
        <f t="shared" si="2"/>
        <v>214574</v>
      </c>
      <c r="E21" s="295">
        <f t="shared" si="2"/>
        <v>200</v>
      </c>
      <c r="F21" s="4"/>
      <c r="G21" s="4"/>
      <c r="H21" s="326" t="s">
        <v>219</v>
      </c>
      <c r="I21" s="326" t="s">
        <v>42</v>
      </c>
      <c r="J21" s="329" t="s">
        <v>268</v>
      </c>
      <c r="K21" s="326" t="s">
        <v>269</v>
      </c>
      <c r="L21" s="327">
        <v>76376</v>
      </c>
      <c r="M21" s="327">
        <v>512058</v>
      </c>
    </row>
    <row r="22" spans="1:13" ht="16.5">
      <c r="A22" s="201"/>
      <c r="B22" s="293" t="str">
        <f t="shared" si="2"/>
        <v>764</v>
      </c>
      <c r="C22" s="300" t="str">
        <f t="shared" si="2"/>
        <v>Telecommunication Equipment</v>
      </c>
      <c r="D22" s="300">
        <f t="shared" si="2"/>
        <v>76376</v>
      </c>
      <c r="E22" s="295">
        <f t="shared" si="2"/>
        <v>512058</v>
      </c>
      <c r="F22" s="4"/>
      <c r="G22" s="4"/>
      <c r="H22" s="326" t="s">
        <v>219</v>
      </c>
      <c r="I22" s="326" t="s">
        <v>42</v>
      </c>
      <c r="J22" s="329" t="s">
        <v>339</v>
      </c>
      <c r="K22" s="326" t="s">
        <v>340</v>
      </c>
      <c r="L22" s="327">
        <v>605389</v>
      </c>
      <c r="M22" s="327">
        <v>387560</v>
      </c>
    </row>
    <row r="23" spans="1:13" ht="16.5">
      <c r="A23" s="201"/>
      <c r="B23" s="293" t="str">
        <f t="shared" si="2"/>
        <v>772</v>
      </c>
      <c r="C23" s="300" t="str">
        <f t="shared" si="2"/>
        <v>Electric Switches Fuses</v>
      </c>
      <c r="D23" s="300">
        <f t="shared" si="2"/>
        <v>605389</v>
      </c>
      <c r="E23" s="295">
        <f t="shared" si="2"/>
        <v>387560</v>
      </c>
      <c r="F23" s="4"/>
      <c r="G23" s="4"/>
      <c r="H23" s="326" t="s">
        <v>219</v>
      </c>
      <c r="I23" s="326" t="s">
        <v>42</v>
      </c>
      <c r="J23" s="329" t="s">
        <v>341</v>
      </c>
      <c r="K23" s="326" t="s">
        <v>342</v>
      </c>
      <c r="L23" s="327">
        <v>177068</v>
      </c>
      <c r="M23" s="327">
        <v>0</v>
      </c>
    </row>
    <row r="24" spans="1:13" ht="16.5">
      <c r="A24" s="201"/>
      <c r="B24" s="293" t="str">
        <f t="shared" si="2"/>
        <v>773</v>
      </c>
      <c r="C24" s="300" t="str">
        <f t="shared" si="2"/>
        <v>Electric Dist Equipment</v>
      </c>
      <c r="D24" s="300">
        <f t="shared" si="2"/>
        <v>177068</v>
      </c>
      <c r="E24" s="295">
        <f t="shared" si="2"/>
        <v>0</v>
      </c>
      <c r="F24" s="4"/>
      <c r="G24" s="4"/>
      <c r="H24" s="326" t="s">
        <v>219</v>
      </c>
      <c r="I24" s="326" t="s">
        <v>42</v>
      </c>
      <c r="J24" s="329" t="s">
        <v>343</v>
      </c>
      <c r="K24" s="326" t="s">
        <v>344</v>
      </c>
      <c r="L24" s="327">
        <v>108760</v>
      </c>
      <c r="M24" s="327">
        <v>556541</v>
      </c>
    </row>
    <row r="25" spans="1:13" ht="16.5">
      <c r="A25" s="201"/>
      <c r="B25" s="293" t="str">
        <f t="shared" si="2"/>
        <v>899</v>
      </c>
      <c r="C25" s="300" t="str">
        <f t="shared" si="2"/>
        <v>Misc. Manufactured Articles</v>
      </c>
      <c r="D25" s="300">
        <f t="shared" si="2"/>
        <v>108760</v>
      </c>
      <c r="E25" s="295">
        <f t="shared" si="2"/>
        <v>556541</v>
      </c>
      <c r="F25" s="4"/>
      <c r="G25" s="4"/>
      <c r="H25" s="326" t="s">
        <v>219</v>
      </c>
      <c r="I25" s="326" t="s">
        <v>42</v>
      </c>
      <c r="J25" s="329" t="s">
        <v>345</v>
      </c>
      <c r="K25" s="326" t="s">
        <v>346</v>
      </c>
      <c r="L25" s="327">
        <v>146594</v>
      </c>
      <c r="M25" s="327">
        <v>0</v>
      </c>
    </row>
    <row r="26" spans="1:13" ht="16.5">
      <c r="A26" s="201"/>
      <c r="B26" s="293" t="str">
        <f t="shared" si="2"/>
        <v>971</v>
      </c>
      <c r="C26" s="300" t="str">
        <f t="shared" si="2"/>
        <v>Non-Monetary Gold</v>
      </c>
      <c r="D26" s="300">
        <f t="shared" si="2"/>
        <v>146594</v>
      </c>
      <c r="E26" s="295">
        <f t="shared" si="2"/>
        <v>0</v>
      </c>
      <c r="F26" s="4"/>
      <c r="G26" s="4"/>
      <c r="H26" s="326" t="s">
        <v>226</v>
      </c>
      <c r="I26" s="326" t="s">
        <v>72</v>
      </c>
      <c r="J26" s="329" t="s">
        <v>347</v>
      </c>
      <c r="K26" s="326" t="s">
        <v>348</v>
      </c>
      <c r="L26" s="327">
        <v>67688</v>
      </c>
      <c r="M26" s="327">
        <v>303534</v>
      </c>
    </row>
    <row r="27" spans="1:13" ht="16.5">
      <c r="A27" s="201"/>
      <c r="B27" s="212"/>
      <c r="C27" s="217"/>
      <c r="D27" s="218"/>
      <c r="E27" s="219"/>
      <c r="F27" s="4"/>
      <c r="G27" s="200"/>
      <c r="H27" s="326" t="s">
        <v>226</v>
      </c>
      <c r="I27" s="326" t="s">
        <v>72</v>
      </c>
      <c r="J27" s="329" t="s">
        <v>279</v>
      </c>
      <c r="K27" s="326" t="s">
        <v>280</v>
      </c>
      <c r="L27" s="327">
        <v>93006</v>
      </c>
      <c r="M27" s="327">
        <v>102083</v>
      </c>
    </row>
    <row r="28" spans="1:13" ht="16.5">
      <c r="A28" s="81"/>
      <c r="B28" s="293" t="str">
        <f>J26</f>
        <v>046</v>
      </c>
      <c r="C28" s="300" t="str">
        <f>K26</f>
        <v>Meals Flour, Wheat, Meslin</v>
      </c>
      <c r="D28" s="294">
        <f>L26</f>
        <v>67688</v>
      </c>
      <c r="E28" s="295">
        <f>M26</f>
        <v>303534</v>
      </c>
      <c r="F28" s="216"/>
      <c r="G28" s="203"/>
      <c r="H28" s="326" t="s">
        <v>226</v>
      </c>
      <c r="I28" s="326" t="s">
        <v>72</v>
      </c>
      <c r="J28" s="329" t="s">
        <v>95</v>
      </c>
      <c r="K28" s="326" t="s">
        <v>328</v>
      </c>
      <c r="L28" s="327">
        <v>106656</v>
      </c>
      <c r="M28" s="327">
        <v>103687</v>
      </c>
    </row>
    <row r="29" spans="1:13" ht="16.5">
      <c r="A29" s="201"/>
      <c r="B29" s="293" t="str">
        <f aca="true" t="shared" si="3" ref="B29:E37">J27</f>
        <v>048</v>
      </c>
      <c r="C29" s="300" t="str">
        <f t="shared" si="3"/>
        <v>Cereal, Flour, Starch</v>
      </c>
      <c r="D29" s="294">
        <f t="shared" si="3"/>
        <v>93006</v>
      </c>
      <c r="E29" s="295">
        <f t="shared" si="3"/>
        <v>102083</v>
      </c>
      <c r="F29" s="202"/>
      <c r="G29" s="203"/>
      <c r="H29" s="326" t="s">
        <v>226</v>
      </c>
      <c r="I29" s="326" t="s">
        <v>72</v>
      </c>
      <c r="J29" s="329" t="s">
        <v>99</v>
      </c>
      <c r="K29" s="326" t="s">
        <v>318</v>
      </c>
      <c r="L29" s="327">
        <v>58420</v>
      </c>
      <c r="M29" s="327">
        <v>242259</v>
      </c>
    </row>
    <row r="30" spans="1:13" ht="16.5">
      <c r="A30" s="201"/>
      <c r="B30" s="293" t="str">
        <f t="shared" si="3"/>
        <v>091</v>
      </c>
      <c r="C30" s="300" t="str">
        <f t="shared" si="3"/>
        <v>Margarine And Shortening</v>
      </c>
      <c r="D30" s="294">
        <f t="shared" si="3"/>
        <v>106656</v>
      </c>
      <c r="E30" s="295">
        <f t="shared" si="3"/>
        <v>103687</v>
      </c>
      <c r="F30" s="208"/>
      <c r="G30" s="220"/>
      <c r="H30" s="326" t="s">
        <v>226</v>
      </c>
      <c r="I30" s="326" t="s">
        <v>72</v>
      </c>
      <c r="J30" s="329" t="s">
        <v>312</v>
      </c>
      <c r="K30" s="326" t="s">
        <v>313</v>
      </c>
      <c r="L30" s="327">
        <v>80556</v>
      </c>
      <c r="M30" s="327">
        <v>72487</v>
      </c>
    </row>
    <row r="31" spans="1:13" ht="16.5">
      <c r="A31" s="201"/>
      <c r="B31" s="293" t="str">
        <f t="shared" si="3"/>
        <v>533</v>
      </c>
      <c r="C31" s="300" t="str">
        <f t="shared" si="3"/>
        <v>Pigments, Paints, Varnishes</v>
      </c>
      <c r="D31" s="294">
        <f t="shared" si="3"/>
        <v>58420</v>
      </c>
      <c r="E31" s="295">
        <f t="shared" si="3"/>
        <v>242259</v>
      </c>
      <c r="F31" s="208"/>
      <c r="G31" s="220"/>
      <c r="H31" s="326" t="s">
        <v>226</v>
      </c>
      <c r="I31" s="326" t="s">
        <v>72</v>
      </c>
      <c r="J31" s="329" t="s">
        <v>288</v>
      </c>
      <c r="K31" s="326" t="s">
        <v>289</v>
      </c>
      <c r="L31" s="327">
        <v>87044</v>
      </c>
      <c r="M31" s="327">
        <v>2702</v>
      </c>
    </row>
    <row r="32" spans="1:13" ht="16.5">
      <c r="A32" s="210" t="str">
        <f>I26</f>
        <v>GUYANA</v>
      </c>
      <c r="B32" s="293" t="str">
        <f t="shared" si="3"/>
        <v>542</v>
      </c>
      <c r="C32" s="300" t="str">
        <f t="shared" si="3"/>
        <v>Medicaments Including Vet. Med.</v>
      </c>
      <c r="D32" s="294">
        <f t="shared" si="3"/>
        <v>80556</v>
      </c>
      <c r="E32" s="295">
        <f t="shared" si="3"/>
        <v>72487</v>
      </c>
      <c r="F32" s="208"/>
      <c r="G32" s="220"/>
      <c r="H32" s="326" t="s">
        <v>226</v>
      </c>
      <c r="I32" s="326" t="s">
        <v>72</v>
      </c>
      <c r="J32" s="329" t="s">
        <v>349</v>
      </c>
      <c r="K32" s="326" t="s">
        <v>350</v>
      </c>
      <c r="L32" s="327">
        <v>2129176</v>
      </c>
      <c r="M32" s="327">
        <v>1623421</v>
      </c>
    </row>
    <row r="33" spans="1:13" ht="16.5">
      <c r="A33" s="201"/>
      <c r="B33" s="293" t="str">
        <f t="shared" si="3"/>
        <v>642</v>
      </c>
      <c r="C33" s="300" t="str">
        <f t="shared" si="3"/>
        <v>Articles Of Paper</v>
      </c>
      <c r="D33" s="294">
        <f t="shared" si="3"/>
        <v>87044</v>
      </c>
      <c r="E33" s="295">
        <f t="shared" si="3"/>
        <v>2702</v>
      </c>
      <c r="F33" s="208"/>
      <c r="G33" s="220"/>
      <c r="H33" s="326" t="s">
        <v>226</v>
      </c>
      <c r="I33" s="326" t="s">
        <v>72</v>
      </c>
      <c r="J33" s="329" t="s">
        <v>351</v>
      </c>
      <c r="K33" s="326" t="s">
        <v>352</v>
      </c>
      <c r="L33" s="327">
        <v>108202</v>
      </c>
      <c r="M33" s="327">
        <v>43498</v>
      </c>
    </row>
    <row r="34" spans="1:13" ht="16.5">
      <c r="A34" s="201"/>
      <c r="B34" s="293" t="str">
        <f t="shared" si="3"/>
        <v>661</v>
      </c>
      <c r="C34" s="300" t="str">
        <f t="shared" si="3"/>
        <v>Lime, Cement</v>
      </c>
      <c r="D34" s="294">
        <f t="shared" si="3"/>
        <v>2129176</v>
      </c>
      <c r="E34" s="295">
        <f t="shared" si="3"/>
        <v>1623421</v>
      </c>
      <c r="F34" s="208"/>
      <c r="G34" s="220"/>
      <c r="H34" s="326" t="s">
        <v>226</v>
      </c>
      <c r="I34" s="326" t="s">
        <v>72</v>
      </c>
      <c r="J34" s="329" t="s">
        <v>273</v>
      </c>
      <c r="K34" s="326" t="s">
        <v>274</v>
      </c>
      <c r="L34" s="327">
        <v>180618</v>
      </c>
      <c r="M34" s="327">
        <v>205547</v>
      </c>
    </row>
    <row r="35" spans="1:13" ht="16.5">
      <c r="A35" s="201"/>
      <c r="B35" s="293" t="str">
        <f t="shared" si="3"/>
        <v>691</v>
      </c>
      <c r="C35" s="300" t="str">
        <f t="shared" si="3"/>
        <v>Structures Etc Iron, Steel</v>
      </c>
      <c r="D35" s="294">
        <f t="shared" si="3"/>
        <v>108202</v>
      </c>
      <c r="E35" s="295">
        <f t="shared" si="3"/>
        <v>43498</v>
      </c>
      <c r="F35" s="208"/>
      <c r="G35" s="220"/>
      <c r="H35" s="326" t="s">
        <v>226</v>
      </c>
      <c r="I35" s="326" t="s">
        <v>72</v>
      </c>
      <c r="J35" s="329" t="s">
        <v>316</v>
      </c>
      <c r="K35" s="326" t="s">
        <v>317</v>
      </c>
      <c r="L35" s="327">
        <v>59064</v>
      </c>
      <c r="M35" s="327">
        <v>70970</v>
      </c>
    </row>
    <row r="36" spans="1:13" ht="16.5">
      <c r="A36" s="201"/>
      <c r="B36" s="293" t="str">
        <f t="shared" si="3"/>
        <v>893</v>
      </c>
      <c r="C36" s="300" t="str">
        <f t="shared" si="3"/>
        <v>Articles Of Plastic</v>
      </c>
      <c r="D36" s="294">
        <f t="shared" si="3"/>
        <v>180618</v>
      </c>
      <c r="E36" s="295">
        <f t="shared" si="3"/>
        <v>205547</v>
      </c>
      <c r="F36" s="208"/>
      <c r="G36" s="220"/>
      <c r="H36" s="326" t="s">
        <v>204</v>
      </c>
      <c r="I36" s="326" t="s">
        <v>39</v>
      </c>
      <c r="J36" s="329" t="s">
        <v>279</v>
      </c>
      <c r="K36" s="326" t="s">
        <v>280</v>
      </c>
      <c r="L36" s="327">
        <v>39458</v>
      </c>
      <c r="M36" s="327">
        <v>0</v>
      </c>
    </row>
    <row r="37" spans="1:13" ht="16.5">
      <c r="A37" s="201"/>
      <c r="B37" s="293" t="str">
        <f t="shared" si="3"/>
        <v>931</v>
      </c>
      <c r="C37" s="300" t="str">
        <f t="shared" si="3"/>
        <v>Special Transactions And Commodities</v>
      </c>
      <c r="D37" s="294">
        <f t="shared" si="3"/>
        <v>59064</v>
      </c>
      <c r="E37" s="295">
        <f t="shared" si="3"/>
        <v>70970</v>
      </c>
      <c r="F37" s="208"/>
      <c r="G37" s="220"/>
      <c r="H37" s="326" t="s">
        <v>204</v>
      </c>
      <c r="I37" s="326" t="s">
        <v>39</v>
      </c>
      <c r="J37" s="329" t="s">
        <v>310</v>
      </c>
      <c r="K37" s="326" t="s">
        <v>311</v>
      </c>
      <c r="L37" s="327">
        <v>1268019</v>
      </c>
      <c r="M37" s="327">
        <v>1127733</v>
      </c>
    </row>
    <row r="38" spans="1:13" ht="16.5">
      <c r="A38" s="201"/>
      <c r="B38" s="212"/>
      <c r="C38" s="208"/>
      <c r="D38" s="221"/>
      <c r="E38" s="222"/>
      <c r="F38" s="208"/>
      <c r="G38" s="220"/>
      <c r="H38" s="326" t="s">
        <v>204</v>
      </c>
      <c r="I38" s="326" t="s">
        <v>39</v>
      </c>
      <c r="J38" s="329" t="s">
        <v>353</v>
      </c>
      <c r="K38" s="326" t="s">
        <v>354</v>
      </c>
      <c r="L38" s="327">
        <v>10184</v>
      </c>
      <c r="M38" s="327">
        <v>9956</v>
      </c>
    </row>
    <row r="39" spans="1:13" ht="16.5">
      <c r="A39" s="81"/>
      <c r="B39" s="293" t="str">
        <f>J36</f>
        <v>048</v>
      </c>
      <c r="C39" s="300" t="str">
        <f>K36</f>
        <v>Cereal, Flour, Starch</v>
      </c>
      <c r="D39" s="294">
        <f>L36</f>
        <v>39458</v>
      </c>
      <c r="E39" s="295">
        <f>M36</f>
        <v>0</v>
      </c>
      <c r="F39" s="202"/>
      <c r="G39" s="203"/>
      <c r="H39" s="326" t="s">
        <v>204</v>
      </c>
      <c r="I39" s="326" t="s">
        <v>39</v>
      </c>
      <c r="J39" s="329" t="s">
        <v>355</v>
      </c>
      <c r="K39" s="326" t="s">
        <v>356</v>
      </c>
      <c r="L39" s="327">
        <v>4632</v>
      </c>
      <c r="M39" s="327">
        <v>4520</v>
      </c>
    </row>
    <row r="40" spans="1:13" ht="16.5">
      <c r="A40" s="223"/>
      <c r="B40" s="293" t="str">
        <f aca="true" t="shared" si="4" ref="B40:E48">J37</f>
        <v>112</v>
      </c>
      <c r="C40" s="300" t="str">
        <f t="shared" si="4"/>
        <v>Alcoholic Beverages</v>
      </c>
      <c r="D40" s="294">
        <f t="shared" si="4"/>
        <v>1268019</v>
      </c>
      <c r="E40" s="295">
        <f t="shared" si="4"/>
        <v>1127733</v>
      </c>
      <c r="F40" s="202"/>
      <c r="G40" s="203"/>
      <c r="H40" s="326" t="s">
        <v>204</v>
      </c>
      <c r="I40" s="326" t="s">
        <v>39</v>
      </c>
      <c r="J40" s="329" t="s">
        <v>357</v>
      </c>
      <c r="K40" s="326" t="s">
        <v>358</v>
      </c>
      <c r="L40" s="327">
        <v>378221</v>
      </c>
      <c r="M40" s="327">
        <v>403634</v>
      </c>
    </row>
    <row r="41" spans="1:13" ht="16.5">
      <c r="A41" s="224"/>
      <c r="B41" s="293" t="str">
        <f t="shared" si="4"/>
        <v>291</v>
      </c>
      <c r="C41" s="300" t="str">
        <f t="shared" si="4"/>
        <v>Crude Animal Materials</v>
      </c>
      <c r="D41" s="294">
        <f t="shared" si="4"/>
        <v>10184</v>
      </c>
      <c r="E41" s="295">
        <f t="shared" si="4"/>
        <v>9956</v>
      </c>
      <c r="F41" s="202"/>
      <c r="G41" s="203"/>
      <c r="H41" s="326" t="s">
        <v>204</v>
      </c>
      <c r="I41" s="326" t="s">
        <v>39</v>
      </c>
      <c r="J41" s="329" t="s">
        <v>359</v>
      </c>
      <c r="K41" s="326" t="s">
        <v>360</v>
      </c>
      <c r="L41" s="327">
        <v>1406</v>
      </c>
      <c r="M41" s="327">
        <v>0</v>
      </c>
    </row>
    <row r="42" spans="1:13" ht="16.5">
      <c r="A42" s="224"/>
      <c r="B42" s="293" t="str">
        <f t="shared" si="4"/>
        <v>292</v>
      </c>
      <c r="C42" s="300" t="str">
        <f t="shared" si="4"/>
        <v>Crude Vegetable Materials</v>
      </c>
      <c r="D42" s="294">
        <f t="shared" si="4"/>
        <v>4632</v>
      </c>
      <c r="E42" s="295">
        <f t="shared" si="4"/>
        <v>4520</v>
      </c>
      <c r="F42" s="202"/>
      <c r="G42" s="203"/>
      <c r="H42" s="326" t="s">
        <v>204</v>
      </c>
      <c r="I42" s="326" t="s">
        <v>39</v>
      </c>
      <c r="J42" s="329" t="s">
        <v>361</v>
      </c>
      <c r="K42" s="326" t="s">
        <v>362</v>
      </c>
      <c r="L42" s="327">
        <v>995898</v>
      </c>
      <c r="M42" s="327">
        <v>1062815</v>
      </c>
    </row>
    <row r="43" spans="1:13" ht="16.5">
      <c r="A43" s="210" t="str">
        <f>I36</f>
        <v>CANADA</v>
      </c>
      <c r="B43" s="293" t="str">
        <f t="shared" si="4"/>
        <v>612</v>
      </c>
      <c r="C43" s="300" t="str">
        <f t="shared" si="4"/>
        <v>Manufactures Of Leather</v>
      </c>
      <c r="D43" s="294">
        <f t="shared" si="4"/>
        <v>378221</v>
      </c>
      <c r="E43" s="295">
        <f t="shared" si="4"/>
        <v>403634</v>
      </c>
      <c r="F43" s="202"/>
      <c r="G43" s="203"/>
      <c r="H43" s="326" t="s">
        <v>204</v>
      </c>
      <c r="I43" s="326" t="s">
        <v>39</v>
      </c>
      <c r="J43" s="329" t="s">
        <v>314</v>
      </c>
      <c r="K43" s="326" t="s">
        <v>315</v>
      </c>
      <c r="L43" s="327">
        <v>784</v>
      </c>
      <c r="M43" s="327">
        <v>440</v>
      </c>
    </row>
    <row r="44" spans="1:13" ht="16.5">
      <c r="A44" s="224"/>
      <c r="B44" s="293" t="str">
        <f t="shared" si="4"/>
        <v>658</v>
      </c>
      <c r="C44" s="300" t="str">
        <f t="shared" si="4"/>
        <v>Made-Up Textile Articles</v>
      </c>
      <c r="D44" s="294">
        <f t="shared" si="4"/>
        <v>1406</v>
      </c>
      <c r="E44" s="295">
        <f t="shared" si="4"/>
        <v>0</v>
      </c>
      <c r="F44" s="202"/>
      <c r="G44" s="203"/>
      <c r="H44" s="326" t="s">
        <v>204</v>
      </c>
      <c r="I44" s="326" t="s">
        <v>39</v>
      </c>
      <c r="J44" s="329" t="s">
        <v>343</v>
      </c>
      <c r="K44" s="326" t="s">
        <v>344</v>
      </c>
      <c r="L44" s="327">
        <v>197700</v>
      </c>
      <c r="M44" s="327">
        <v>12040</v>
      </c>
    </row>
    <row r="45" spans="1:13" ht="16.5">
      <c r="A45" s="224"/>
      <c r="B45" s="293" t="str">
        <f t="shared" si="4"/>
        <v>699</v>
      </c>
      <c r="C45" s="300" t="str">
        <f t="shared" si="4"/>
        <v>Base Metal Manufactures</v>
      </c>
      <c r="D45" s="294">
        <f t="shared" si="4"/>
        <v>995898</v>
      </c>
      <c r="E45" s="295">
        <f t="shared" si="4"/>
        <v>1062815</v>
      </c>
      <c r="F45" s="202"/>
      <c r="G45" s="203"/>
      <c r="H45" s="326" t="s">
        <v>204</v>
      </c>
      <c r="I45" s="326" t="s">
        <v>39</v>
      </c>
      <c r="J45" s="329" t="s">
        <v>316</v>
      </c>
      <c r="K45" s="326" t="s">
        <v>317</v>
      </c>
      <c r="L45" s="327">
        <v>53184</v>
      </c>
      <c r="M45" s="327">
        <v>15600</v>
      </c>
    </row>
    <row r="46" spans="1:13" ht="16.5">
      <c r="A46" s="224"/>
      <c r="B46" s="293" t="str">
        <f t="shared" si="4"/>
        <v>892</v>
      </c>
      <c r="C46" s="300" t="str">
        <f t="shared" si="4"/>
        <v>Printed Matter</v>
      </c>
      <c r="D46" s="294">
        <f t="shared" si="4"/>
        <v>784</v>
      </c>
      <c r="E46" s="295">
        <f t="shared" si="4"/>
        <v>440</v>
      </c>
      <c r="F46" s="208"/>
      <c r="G46" s="220"/>
      <c r="H46" s="326" t="s">
        <v>231</v>
      </c>
      <c r="I46" s="326" t="s">
        <v>76</v>
      </c>
      <c r="J46" s="329" t="s">
        <v>347</v>
      </c>
      <c r="K46" s="326" t="s">
        <v>348</v>
      </c>
      <c r="L46" s="327">
        <v>424402</v>
      </c>
      <c r="M46" s="327">
        <v>317811</v>
      </c>
    </row>
    <row r="47" spans="1:13" ht="16.5">
      <c r="A47" s="224"/>
      <c r="B47" s="293" t="str">
        <f t="shared" si="4"/>
        <v>899</v>
      </c>
      <c r="C47" s="300" t="str">
        <f t="shared" si="4"/>
        <v>Misc. Manufactured Articles</v>
      </c>
      <c r="D47" s="294">
        <f t="shared" si="4"/>
        <v>197700</v>
      </c>
      <c r="E47" s="295">
        <f t="shared" si="4"/>
        <v>12040</v>
      </c>
      <c r="F47" s="227"/>
      <c r="G47" s="226"/>
      <c r="H47" s="326" t="s">
        <v>231</v>
      </c>
      <c r="I47" s="326" t="s">
        <v>76</v>
      </c>
      <c r="J47" s="329" t="s">
        <v>326</v>
      </c>
      <c r="K47" s="326" t="s">
        <v>327</v>
      </c>
      <c r="L47" s="327">
        <v>111726</v>
      </c>
      <c r="M47" s="327">
        <v>0</v>
      </c>
    </row>
    <row r="48" spans="1:13" ht="16.5">
      <c r="A48" s="224"/>
      <c r="B48" s="293" t="str">
        <f t="shared" si="4"/>
        <v>931</v>
      </c>
      <c r="C48" s="300" t="str">
        <f t="shared" si="4"/>
        <v>Special Transactions And Commodities</v>
      </c>
      <c r="D48" s="294">
        <f t="shared" si="4"/>
        <v>53184</v>
      </c>
      <c r="E48" s="295">
        <f t="shared" si="4"/>
        <v>15600</v>
      </c>
      <c r="F48" s="228"/>
      <c r="G48" s="194"/>
      <c r="H48" s="326" t="s">
        <v>231</v>
      </c>
      <c r="I48" s="326" t="s">
        <v>76</v>
      </c>
      <c r="J48" s="329" t="s">
        <v>363</v>
      </c>
      <c r="K48" s="326" t="s">
        <v>364</v>
      </c>
      <c r="L48" s="327">
        <v>127165</v>
      </c>
      <c r="M48" s="327">
        <v>0</v>
      </c>
    </row>
    <row r="49" spans="1:13" ht="16.5">
      <c r="A49" s="224"/>
      <c r="B49" s="212"/>
      <c r="C49" s="229"/>
      <c r="D49" s="230"/>
      <c r="E49" s="231"/>
      <c r="F49" s="228"/>
      <c r="G49" s="232"/>
      <c r="H49" s="326" t="s">
        <v>231</v>
      </c>
      <c r="I49" s="326" t="s">
        <v>76</v>
      </c>
      <c r="J49" s="329" t="s">
        <v>95</v>
      </c>
      <c r="K49" s="326" t="s">
        <v>328</v>
      </c>
      <c r="L49" s="327">
        <v>297893</v>
      </c>
      <c r="M49" s="327">
        <v>267057</v>
      </c>
    </row>
    <row r="50" spans="1:13" ht="16.5">
      <c r="A50" s="81"/>
      <c r="B50" s="293" t="str">
        <f>J46</f>
        <v>046</v>
      </c>
      <c r="C50" s="300" t="str">
        <f>K46</f>
        <v>Meals Flour, Wheat, Meslin</v>
      </c>
      <c r="D50" s="294">
        <f>L46</f>
        <v>424402</v>
      </c>
      <c r="E50" s="295">
        <f>M46</f>
        <v>317811</v>
      </c>
      <c r="F50" s="216"/>
      <c r="G50" s="203"/>
      <c r="H50" s="326" t="s">
        <v>231</v>
      </c>
      <c r="I50" s="326" t="s">
        <v>76</v>
      </c>
      <c r="J50" s="329" t="s">
        <v>365</v>
      </c>
      <c r="K50" s="326" t="s">
        <v>366</v>
      </c>
      <c r="L50" s="327">
        <v>113544</v>
      </c>
      <c r="M50" s="327">
        <v>14467</v>
      </c>
    </row>
    <row r="51" spans="1:13" ht="16.5">
      <c r="A51" s="224"/>
      <c r="B51" s="293" t="str">
        <f aca="true" t="shared" si="5" ref="B51:E59">J47</f>
        <v>059</v>
      </c>
      <c r="C51" s="300" t="str">
        <f t="shared" si="5"/>
        <v>Fruit Juices</v>
      </c>
      <c r="D51" s="294">
        <f t="shared" si="5"/>
        <v>111726</v>
      </c>
      <c r="E51" s="295">
        <f t="shared" si="5"/>
        <v>0</v>
      </c>
      <c r="F51" s="216"/>
      <c r="G51" s="203"/>
      <c r="H51" s="326" t="s">
        <v>231</v>
      </c>
      <c r="I51" s="326" t="s">
        <v>76</v>
      </c>
      <c r="J51" s="329" t="s">
        <v>99</v>
      </c>
      <c r="K51" s="326" t="s">
        <v>318</v>
      </c>
      <c r="L51" s="327">
        <v>410699</v>
      </c>
      <c r="M51" s="327">
        <v>339974</v>
      </c>
    </row>
    <row r="52" spans="1:13" ht="16.5">
      <c r="A52" s="199"/>
      <c r="B52" s="293" t="str">
        <f t="shared" si="5"/>
        <v>081</v>
      </c>
      <c r="C52" s="300" t="str">
        <f t="shared" si="5"/>
        <v>Feeding Stuff, Animals</v>
      </c>
      <c r="D52" s="294">
        <f t="shared" si="5"/>
        <v>127165</v>
      </c>
      <c r="E52" s="295">
        <f t="shared" si="5"/>
        <v>0</v>
      </c>
      <c r="F52" s="216"/>
      <c r="G52" s="203"/>
      <c r="H52" s="326" t="s">
        <v>231</v>
      </c>
      <c r="I52" s="326" t="s">
        <v>76</v>
      </c>
      <c r="J52" s="329" t="s">
        <v>312</v>
      </c>
      <c r="K52" s="326" t="s">
        <v>313</v>
      </c>
      <c r="L52" s="327">
        <v>171073</v>
      </c>
      <c r="M52" s="327">
        <v>285229</v>
      </c>
    </row>
    <row r="53" spans="1:13" ht="16.5">
      <c r="A53" s="199"/>
      <c r="B53" s="293" t="str">
        <f t="shared" si="5"/>
        <v>091</v>
      </c>
      <c r="C53" s="300" t="str">
        <f t="shared" si="5"/>
        <v>Margarine And Shortening</v>
      </c>
      <c r="D53" s="294">
        <f t="shared" si="5"/>
        <v>297893</v>
      </c>
      <c r="E53" s="295">
        <f t="shared" si="5"/>
        <v>267057</v>
      </c>
      <c r="F53" s="216"/>
      <c r="G53" s="203"/>
      <c r="H53" s="326" t="s">
        <v>231</v>
      </c>
      <c r="I53" s="326" t="s">
        <v>76</v>
      </c>
      <c r="J53" s="329" t="s">
        <v>359</v>
      </c>
      <c r="K53" s="326" t="s">
        <v>360</v>
      </c>
      <c r="L53" s="327">
        <v>74261</v>
      </c>
      <c r="M53" s="327">
        <v>54441</v>
      </c>
    </row>
    <row r="54" spans="1:13" ht="16.5">
      <c r="A54" s="210" t="str">
        <f>I46</f>
        <v>ST. LUCIA</v>
      </c>
      <c r="B54" s="293" t="str">
        <f t="shared" si="5"/>
        <v>421</v>
      </c>
      <c r="C54" s="300" t="str">
        <f t="shared" si="5"/>
        <v>Fixed Vegetable Oils And Fat, Soft</v>
      </c>
      <c r="D54" s="294">
        <f t="shared" si="5"/>
        <v>113544</v>
      </c>
      <c r="E54" s="295">
        <f t="shared" si="5"/>
        <v>14467</v>
      </c>
      <c r="F54" s="216"/>
      <c r="G54" s="203"/>
      <c r="H54" s="326" t="s">
        <v>231</v>
      </c>
      <c r="I54" s="326" t="s">
        <v>76</v>
      </c>
      <c r="J54" s="329" t="s">
        <v>351</v>
      </c>
      <c r="K54" s="326" t="s">
        <v>352</v>
      </c>
      <c r="L54" s="327">
        <v>83531</v>
      </c>
      <c r="M54" s="327">
        <v>15907</v>
      </c>
    </row>
    <row r="55" spans="1:13" ht="16.5">
      <c r="A55" s="199"/>
      <c r="B55" s="293" t="str">
        <f t="shared" si="5"/>
        <v>533</v>
      </c>
      <c r="C55" s="300" t="str">
        <f t="shared" si="5"/>
        <v>Pigments, Paints, Varnishes</v>
      </c>
      <c r="D55" s="294">
        <f t="shared" si="5"/>
        <v>410699</v>
      </c>
      <c r="E55" s="295">
        <f t="shared" si="5"/>
        <v>339974</v>
      </c>
      <c r="F55" s="216"/>
      <c r="G55" s="203"/>
      <c r="H55" s="326" t="s">
        <v>231</v>
      </c>
      <c r="I55" s="326" t="s">
        <v>76</v>
      </c>
      <c r="J55" s="329" t="s">
        <v>314</v>
      </c>
      <c r="K55" s="326" t="s">
        <v>315</v>
      </c>
      <c r="L55" s="327">
        <v>100057</v>
      </c>
      <c r="M55" s="327">
        <v>29360</v>
      </c>
    </row>
    <row r="56" spans="1:10" ht="16.5">
      <c r="A56" s="199"/>
      <c r="B56" s="293" t="str">
        <f t="shared" si="5"/>
        <v>542</v>
      </c>
      <c r="C56" s="300" t="str">
        <f t="shared" si="5"/>
        <v>Medicaments Including Vet. Med.</v>
      </c>
      <c r="D56" s="294">
        <f t="shared" si="5"/>
        <v>171073</v>
      </c>
      <c r="E56" s="295">
        <f t="shared" si="5"/>
        <v>285229</v>
      </c>
      <c r="F56" s="216"/>
      <c r="G56" s="203"/>
      <c r="H56" s="193"/>
      <c r="I56" s="194"/>
      <c r="J56" s="333"/>
    </row>
    <row r="57" spans="1:10" ht="16.5">
      <c r="A57" s="199"/>
      <c r="B57" s="293" t="str">
        <f t="shared" si="5"/>
        <v>658</v>
      </c>
      <c r="C57" s="300" t="str">
        <f t="shared" si="5"/>
        <v>Made-Up Textile Articles</v>
      </c>
      <c r="D57" s="294">
        <f t="shared" si="5"/>
        <v>74261</v>
      </c>
      <c r="E57" s="295">
        <f t="shared" si="5"/>
        <v>54441</v>
      </c>
      <c r="F57" s="216"/>
      <c r="G57" s="203"/>
      <c r="H57" s="193"/>
      <c r="I57" s="194"/>
      <c r="J57" s="333"/>
    </row>
    <row r="58" spans="1:10" ht="16.5">
      <c r="A58" s="199"/>
      <c r="B58" s="293" t="str">
        <f t="shared" si="5"/>
        <v>691</v>
      </c>
      <c r="C58" s="300" t="str">
        <f t="shared" si="5"/>
        <v>Structures Etc Iron, Steel</v>
      </c>
      <c r="D58" s="294">
        <f t="shared" si="5"/>
        <v>83531</v>
      </c>
      <c r="E58" s="295">
        <f t="shared" si="5"/>
        <v>15907</v>
      </c>
      <c r="F58" s="216"/>
      <c r="G58" s="203"/>
      <c r="H58" s="193"/>
      <c r="I58" s="194"/>
      <c r="J58" s="333"/>
    </row>
    <row r="59" spans="1:10" ht="16.5">
      <c r="A59" s="199"/>
      <c r="B59" s="296" t="str">
        <f t="shared" si="5"/>
        <v>892</v>
      </c>
      <c r="C59" s="301" t="str">
        <f t="shared" si="5"/>
        <v>Printed Matter</v>
      </c>
      <c r="D59" s="297">
        <f t="shared" si="5"/>
        <v>100057</v>
      </c>
      <c r="E59" s="298">
        <f t="shared" si="5"/>
        <v>29360</v>
      </c>
      <c r="F59" s="216"/>
      <c r="G59" s="203"/>
      <c r="H59" s="193"/>
      <c r="I59" s="194"/>
      <c r="J59" s="333"/>
    </row>
    <row r="60" spans="1:10" ht="16.5">
      <c r="A60" s="81"/>
      <c r="B60" s="262"/>
      <c r="C60" s="205"/>
      <c r="D60" s="206"/>
      <c r="E60" s="206"/>
      <c r="F60" s="239"/>
      <c r="G60" s="189"/>
      <c r="H60" s="193"/>
      <c r="I60" s="194"/>
      <c r="J60" s="333"/>
    </row>
    <row r="61" spans="1:10" ht="16.5">
      <c r="A61" s="226"/>
      <c r="B61" s="233"/>
      <c r="C61" s="226"/>
      <c r="D61" s="263"/>
      <c r="E61" s="263"/>
      <c r="F61" s="234"/>
      <c r="G61" s="189"/>
      <c r="H61" s="193"/>
      <c r="I61" s="194"/>
      <c r="J61" s="333"/>
    </row>
    <row r="62" spans="1:10" ht="16.5">
      <c r="A62" s="194"/>
      <c r="B62" s="233"/>
      <c r="C62" s="194"/>
      <c r="D62" s="264"/>
      <c r="E62" s="264"/>
      <c r="F62" s="234"/>
      <c r="G62" s="189"/>
      <c r="H62" s="193"/>
      <c r="I62" s="194"/>
      <c r="J62" s="333"/>
    </row>
    <row r="63" spans="1:10" ht="16.5">
      <c r="A63" s="194"/>
      <c r="B63" s="233"/>
      <c r="C63" s="194"/>
      <c r="D63" s="264"/>
      <c r="E63" s="264"/>
      <c r="F63" s="234"/>
      <c r="G63" s="189"/>
      <c r="H63" s="193"/>
      <c r="I63" s="194"/>
      <c r="J63" s="333"/>
    </row>
    <row r="64" spans="4:10" ht="12.75">
      <c r="D64" s="265"/>
      <c r="E64" s="264"/>
      <c r="F64" s="234"/>
      <c r="G64" s="189"/>
      <c r="H64" s="193"/>
      <c r="I64" s="194"/>
      <c r="J64" s="333"/>
    </row>
    <row r="65" spans="4:10" ht="12.75">
      <c r="D65" s="265"/>
      <c r="E65" s="264"/>
      <c r="F65" s="234"/>
      <c r="G65" s="189"/>
      <c r="H65" s="193"/>
      <c r="I65" s="194"/>
      <c r="J65" s="333"/>
    </row>
    <row r="66" spans="5:10" ht="12.75">
      <c r="E66" s="194"/>
      <c r="F66" s="234"/>
      <c r="G66" s="189"/>
      <c r="H66" s="193"/>
      <c r="I66" s="194"/>
      <c r="J66" s="333"/>
    </row>
    <row r="67" spans="5:10" ht="12.75">
      <c r="E67" s="232"/>
      <c r="F67" s="234"/>
      <c r="G67" s="189"/>
      <c r="H67" s="193"/>
      <c r="I67" s="194"/>
      <c r="J67" s="333"/>
    </row>
    <row r="68" spans="5:10" ht="12.75">
      <c r="E68" s="189"/>
      <c r="F68" s="239"/>
      <c r="G68" s="189"/>
      <c r="H68" s="193"/>
      <c r="I68" s="194"/>
      <c r="J68" s="333"/>
    </row>
    <row r="69" spans="5:10" ht="12.75">
      <c r="E69" s="225"/>
      <c r="F69" s="243"/>
      <c r="G69" s="226"/>
      <c r="H69" s="194"/>
      <c r="I69" s="194"/>
      <c r="J69" s="333"/>
    </row>
    <row r="70" spans="5:10" ht="12.75">
      <c r="E70" s="193"/>
      <c r="F70" s="243"/>
      <c r="G70" s="194"/>
      <c r="H70" s="194"/>
      <c r="I70" s="194"/>
      <c r="J70" s="333"/>
    </row>
    <row r="71" spans="5:10" ht="12.75">
      <c r="E71" s="193"/>
      <c r="F71" s="243"/>
      <c r="G71" s="194"/>
      <c r="H71" s="194"/>
      <c r="I71" s="194"/>
      <c r="J71" s="333"/>
    </row>
    <row r="72" spans="5:10" ht="12.75">
      <c r="E72" s="193"/>
      <c r="F72" s="243"/>
      <c r="G72" s="194"/>
      <c r="H72" s="194"/>
      <c r="I72" s="194"/>
      <c r="J72" s="333"/>
    </row>
    <row r="73" spans="5:10" ht="12.75">
      <c r="E73" s="193"/>
      <c r="F73" s="243"/>
      <c r="G73" s="194"/>
      <c r="H73" s="194"/>
      <c r="I73" s="194"/>
      <c r="J73" s="333"/>
    </row>
    <row r="74" spans="5:10" ht="12.75">
      <c r="E74" s="193"/>
      <c r="F74" s="243"/>
      <c r="G74" s="194"/>
      <c r="H74" s="194"/>
      <c r="I74" s="194"/>
      <c r="J74" s="333"/>
    </row>
    <row r="75" spans="5:10" ht="12.75">
      <c r="E75" s="193"/>
      <c r="F75" s="243"/>
      <c r="G75" s="194"/>
      <c r="H75" s="194"/>
      <c r="I75" s="194"/>
      <c r="J75" s="333"/>
    </row>
    <row r="76" spans="5:10" ht="12.75">
      <c r="E76" s="193"/>
      <c r="F76" s="243"/>
      <c r="G76" s="194"/>
      <c r="H76" s="194"/>
      <c r="I76" s="194"/>
      <c r="J76" s="333"/>
    </row>
    <row r="77" spans="5:10" ht="12.75">
      <c r="E77" s="193"/>
      <c r="F77" s="243"/>
      <c r="G77" s="194"/>
      <c r="H77" s="194"/>
      <c r="I77" s="194"/>
      <c r="J77" s="333"/>
    </row>
    <row r="78" spans="5:10" ht="12.75">
      <c r="E78" s="193"/>
      <c r="F78" s="243"/>
      <c r="G78" s="194"/>
      <c r="H78" s="194"/>
      <c r="I78" s="194"/>
      <c r="J78" s="333"/>
    </row>
    <row r="79" spans="5:10" ht="12.75">
      <c r="E79" s="193"/>
      <c r="F79" s="243"/>
      <c r="G79" s="194"/>
      <c r="H79" s="194"/>
      <c r="I79" s="194"/>
      <c r="J79" s="333"/>
    </row>
    <row r="80" spans="5:10" ht="12.75">
      <c r="E80" s="193"/>
      <c r="F80" s="243"/>
      <c r="G80" s="194"/>
      <c r="H80" s="194"/>
      <c r="I80" s="194"/>
      <c r="J80" s="333"/>
    </row>
    <row r="81" spans="5:10" ht="12.75">
      <c r="E81" s="193"/>
      <c r="F81" s="243"/>
      <c r="G81" s="194"/>
      <c r="H81" s="194"/>
      <c r="I81" s="194"/>
      <c r="J81" s="333"/>
    </row>
    <row r="82" spans="5:10" ht="12.75">
      <c r="E82" s="193"/>
      <c r="F82" s="243"/>
      <c r="G82" s="194"/>
      <c r="H82" s="194"/>
      <c r="I82" s="194"/>
      <c r="J82" s="333"/>
    </row>
    <row r="83" spans="5:10" ht="12.75">
      <c r="E83" s="193"/>
      <c r="F83" s="243"/>
      <c r="G83" s="194"/>
      <c r="H83" s="194"/>
      <c r="I83" s="194"/>
      <c r="J83" s="333"/>
    </row>
    <row r="84" spans="5:10" ht="12.75">
      <c r="E84" s="193"/>
      <c r="F84" s="243"/>
      <c r="G84" s="194"/>
      <c r="H84" s="194"/>
      <c r="I84" s="194"/>
      <c r="J84" s="333"/>
    </row>
    <row r="85" spans="5:10" ht="12.75">
      <c r="E85" s="193"/>
      <c r="F85" s="243"/>
      <c r="G85" s="194"/>
      <c r="H85" s="194"/>
      <c r="I85" s="194"/>
      <c r="J85" s="333"/>
    </row>
    <row r="86" spans="5:10" ht="12.75">
      <c r="E86" s="193"/>
      <c r="F86" s="243"/>
      <c r="G86" s="194"/>
      <c r="H86" s="194"/>
      <c r="I86" s="194"/>
      <c r="J86" s="333"/>
    </row>
    <row r="87" spans="5:10" ht="12.75">
      <c r="E87" s="193"/>
      <c r="F87" s="243"/>
      <c r="G87" s="194"/>
      <c r="H87" s="194"/>
      <c r="I87" s="194"/>
      <c r="J87" s="333"/>
    </row>
    <row r="88" spans="5:10" ht="12.75">
      <c r="E88" s="193"/>
      <c r="F88" s="243"/>
      <c r="G88" s="194"/>
      <c r="H88" s="194"/>
      <c r="I88" s="194"/>
      <c r="J88" s="333"/>
    </row>
    <row r="89" spans="5:10" ht="12.75">
      <c r="E89" s="193"/>
      <c r="F89" s="243"/>
      <c r="G89" s="194"/>
      <c r="H89" s="194"/>
      <c r="I89" s="194"/>
      <c r="J89" s="333"/>
    </row>
    <row r="90" spans="5:10" ht="12.75">
      <c r="E90" s="193"/>
      <c r="F90" s="243"/>
      <c r="G90" s="194"/>
      <c r="H90" s="194"/>
      <c r="I90" s="194"/>
      <c r="J90" s="333"/>
    </row>
    <row r="91" spans="5:10" ht="12.75">
      <c r="E91" s="193"/>
      <c r="F91" s="243"/>
      <c r="G91" s="194"/>
      <c r="H91" s="194"/>
      <c r="I91" s="194"/>
      <c r="J91" s="333"/>
    </row>
    <row r="92" spans="5:10" ht="12.75">
      <c r="E92" s="193"/>
      <c r="F92" s="243"/>
      <c r="G92" s="194"/>
      <c r="H92" s="194"/>
      <c r="I92" s="194"/>
      <c r="J92" s="333"/>
    </row>
    <row r="93" spans="5:10" ht="12.75">
      <c r="E93" s="193"/>
      <c r="F93" s="243"/>
      <c r="G93" s="194"/>
      <c r="H93" s="194"/>
      <c r="I93" s="194"/>
      <c r="J93" s="333"/>
    </row>
    <row r="94" spans="5:10" ht="12.75">
      <c r="E94" s="193"/>
      <c r="F94" s="243"/>
      <c r="G94" s="194"/>
      <c r="H94" s="194"/>
      <c r="I94" s="194"/>
      <c r="J94" s="333"/>
    </row>
    <row r="95" spans="5:10" ht="12.75">
      <c r="E95" s="193"/>
      <c r="F95" s="243"/>
      <c r="G95" s="194"/>
      <c r="H95" s="194"/>
      <c r="I95" s="194"/>
      <c r="J95" s="333"/>
    </row>
    <row r="96" spans="5:10" ht="12.75">
      <c r="E96" s="193"/>
      <c r="F96" s="243"/>
      <c r="G96" s="194"/>
      <c r="H96" s="194"/>
      <c r="I96" s="194"/>
      <c r="J96" s="333"/>
    </row>
    <row r="97" spans="5:10" ht="12.75">
      <c r="E97" s="193"/>
      <c r="F97" s="243"/>
      <c r="G97" s="194"/>
      <c r="H97" s="194"/>
      <c r="I97" s="194"/>
      <c r="J97" s="333"/>
    </row>
    <row r="98" spans="5:10" ht="12.75">
      <c r="E98" s="193"/>
      <c r="F98" s="243"/>
      <c r="G98" s="194"/>
      <c r="H98" s="194"/>
      <c r="I98" s="194"/>
      <c r="J98" s="333"/>
    </row>
    <row r="99" spans="5:10" ht="12.75">
      <c r="E99" s="193"/>
      <c r="F99" s="243"/>
      <c r="G99" s="194"/>
      <c r="H99" s="194"/>
      <c r="I99" s="194"/>
      <c r="J99" s="333"/>
    </row>
    <row r="100" spans="5:10" ht="12.75">
      <c r="E100" s="193"/>
      <c r="F100" s="243"/>
      <c r="G100" s="194"/>
      <c r="H100" s="194"/>
      <c r="I100" s="194"/>
      <c r="J100" s="333"/>
    </row>
    <row r="101" spans="5:10" ht="12.75">
      <c r="E101" s="193"/>
      <c r="F101" s="243"/>
      <c r="G101" s="194"/>
      <c r="H101" s="194"/>
      <c r="I101" s="194"/>
      <c r="J101" s="333"/>
    </row>
    <row r="102" spans="5:10" ht="12.75">
      <c r="E102" s="193"/>
      <c r="F102" s="243"/>
      <c r="G102" s="194"/>
      <c r="H102" s="194"/>
      <c r="I102" s="194"/>
      <c r="J102" s="333"/>
    </row>
    <row r="103" spans="5:10" ht="12.75">
      <c r="E103" s="193"/>
      <c r="F103" s="243"/>
      <c r="G103" s="194"/>
      <c r="H103" s="194"/>
      <c r="I103" s="194"/>
      <c r="J103" s="333"/>
    </row>
    <row r="104" spans="5:10" ht="12.75">
      <c r="E104" s="193"/>
      <c r="F104" s="243"/>
      <c r="G104" s="194"/>
      <c r="H104" s="194"/>
      <c r="I104" s="194"/>
      <c r="J104" s="333"/>
    </row>
    <row r="105" spans="5:10" ht="12.75">
      <c r="E105" s="193"/>
      <c r="F105" s="243"/>
      <c r="G105" s="194"/>
      <c r="H105" s="194"/>
      <c r="I105" s="194"/>
      <c r="J105" s="333"/>
    </row>
    <row r="106" spans="5:10" ht="12.75">
      <c r="E106" s="193"/>
      <c r="F106" s="243"/>
      <c r="G106" s="194"/>
      <c r="H106" s="194"/>
      <c r="I106" s="194"/>
      <c r="J106" s="333"/>
    </row>
    <row r="107" spans="5:10" ht="12.75">
      <c r="E107" s="193"/>
      <c r="F107" s="243"/>
      <c r="G107" s="194"/>
      <c r="H107" s="194"/>
      <c r="I107" s="194"/>
      <c r="J107" s="333"/>
    </row>
    <row r="108" spans="5:10" ht="12.75">
      <c r="E108" s="193"/>
      <c r="F108" s="243"/>
      <c r="G108" s="194"/>
      <c r="H108" s="194"/>
      <c r="I108" s="194"/>
      <c r="J108" s="333"/>
    </row>
    <row r="109" spans="5:10" ht="12.75">
      <c r="E109" s="193"/>
      <c r="F109" s="243"/>
      <c r="G109" s="194"/>
      <c r="H109" s="194"/>
      <c r="I109" s="194"/>
      <c r="J109" s="333"/>
    </row>
    <row r="110" spans="5:10" ht="12.75">
      <c r="E110" s="193"/>
      <c r="F110" s="243"/>
      <c r="G110" s="194"/>
      <c r="H110" s="194"/>
      <c r="I110" s="194"/>
      <c r="J110" s="333"/>
    </row>
    <row r="111" spans="5:10" ht="12.75">
      <c r="E111" s="193"/>
      <c r="F111" s="243"/>
      <c r="G111" s="194"/>
      <c r="H111" s="194"/>
      <c r="I111" s="194"/>
      <c r="J111" s="333"/>
    </row>
    <row r="112" spans="5:10" ht="12.75">
      <c r="E112" s="193"/>
      <c r="F112" s="243"/>
      <c r="G112" s="194"/>
      <c r="H112" s="194"/>
      <c r="I112" s="194"/>
      <c r="J112" s="333"/>
    </row>
    <row r="113" spans="5:10" ht="12.75">
      <c r="E113" s="193"/>
      <c r="F113" s="243"/>
      <c r="G113" s="194"/>
      <c r="H113" s="194"/>
      <c r="I113" s="194"/>
      <c r="J113" s="333"/>
    </row>
    <row r="114" spans="5:10" ht="12.75">
      <c r="E114" s="193"/>
      <c r="F114" s="243"/>
      <c r="G114" s="194"/>
      <c r="H114" s="194"/>
      <c r="I114" s="194"/>
      <c r="J114" s="333"/>
    </row>
    <row r="115" spans="5:10" ht="12.75">
      <c r="E115" s="193"/>
      <c r="F115" s="243"/>
      <c r="G115" s="194"/>
      <c r="H115" s="194"/>
      <c r="I115" s="194"/>
      <c r="J115" s="333"/>
    </row>
    <row r="116" spans="5:10" ht="12.75">
      <c r="E116" s="193"/>
      <c r="F116" s="243"/>
      <c r="G116" s="194"/>
      <c r="H116" s="194"/>
      <c r="I116" s="194"/>
      <c r="J116" s="333"/>
    </row>
    <row r="117" spans="5:10" ht="12.75">
      <c r="E117" s="193"/>
      <c r="F117" s="243"/>
      <c r="G117" s="194"/>
      <c r="H117" s="194"/>
      <c r="I117" s="194"/>
      <c r="J117" s="333"/>
    </row>
    <row r="118" spans="5:10" ht="12.75">
      <c r="E118" s="193"/>
      <c r="F118" s="243"/>
      <c r="G118" s="194"/>
      <c r="H118" s="194"/>
      <c r="I118" s="194"/>
      <c r="J118" s="333"/>
    </row>
    <row r="119" spans="5:10" ht="12.75">
      <c r="E119" s="193"/>
      <c r="F119" s="243"/>
      <c r="G119" s="194"/>
      <c r="H119" s="194"/>
      <c r="I119" s="194"/>
      <c r="J119" s="333"/>
    </row>
    <row r="120" spans="5:10" ht="12.75">
      <c r="E120" s="193"/>
      <c r="F120" s="243"/>
      <c r="G120" s="194"/>
      <c r="H120" s="194"/>
      <c r="I120" s="194"/>
      <c r="J120" s="333"/>
    </row>
    <row r="121" spans="5:10" ht="12.75">
      <c r="E121" s="193"/>
      <c r="F121" s="243"/>
      <c r="G121" s="194"/>
      <c r="H121" s="194"/>
      <c r="I121" s="194"/>
      <c r="J121" s="333"/>
    </row>
    <row r="122" spans="5:10" ht="12.75">
      <c r="E122" s="193"/>
      <c r="F122" s="243"/>
      <c r="G122" s="194"/>
      <c r="H122" s="194"/>
      <c r="I122" s="194"/>
      <c r="J122" s="333"/>
    </row>
    <row r="123" spans="5:10" ht="12.75">
      <c r="E123" s="193"/>
      <c r="F123" s="243"/>
      <c r="G123" s="194"/>
      <c r="H123" s="194"/>
      <c r="I123" s="194"/>
      <c r="J123" s="333"/>
    </row>
    <row r="124" spans="5:10" ht="12.75">
      <c r="E124" s="194"/>
      <c r="F124" s="243"/>
      <c r="G124" s="194"/>
      <c r="H124" s="194"/>
      <c r="I124" s="194"/>
      <c r="J124" s="333"/>
    </row>
    <row r="125" spans="5:10" ht="12.75">
      <c r="E125" s="194"/>
      <c r="F125" s="243"/>
      <c r="G125" s="194"/>
      <c r="H125" s="194"/>
      <c r="I125" s="194"/>
      <c r="J125" s="333"/>
    </row>
    <row r="126" spans="5:10" ht="12.75">
      <c r="E126" s="194"/>
      <c r="F126" s="243"/>
      <c r="G126" s="194"/>
      <c r="H126" s="194"/>
      <c r="I126" s="194"/>
      <c r="J126" s="333"/>
    </row>
    <row r="127" spans="5:10" ht="12.75">
      <c r="E127" s="194"/>
      <c r="F127" s="243"/>
      <c r="G127" s="194"/>
      <c r="H127" s="194"/>
      <c r="I127" s="194"/>
      <c r="J127" s="333"/>
    </row>
    <row r="128" spans="5:10" ht="12.75">
      <c r="E128" s="194"/>
      <c r="F128" s="243"/>
      <c r="G128" s="194"/>
      <c r="H128" s="194"/>
      <c r="I128" s="194"/>
      <c r="J128" s="333"/>
    </row>
    <row r="129" spans="5:10" ht="12.75">
      <c r="E129" s="194"/>
      <c r="F129" s="243"/>
      <c r="G129" s="194"/>
      <c r="H129" s="194"/>
      <c r="I129" s="194"/>
      <c r="J129" s="333"/>
    </row>
    <row r="130" spans="5:10" ht="12.75">
      <c r="E130" s="194"/>
      <c r="F130" s="243"/>
      <c r="G130" s="194"/>
      <c r="H130" s="194"/>
      <c r="I130" s="194"/>
      <c r="J130" s="333"/>
    </row>
    <row r="131" spans="1:10" ht="15">
      <c r="A131" s="190"/>
      <c r="B131" s="4"/>
      <c r="C131" s="191"/>
      <c r="D131" s="192"/>
      <c r="E131" s="193"/>
      <c r="F131" s="243"/>
      <c r="G131" s="194"/>
      <c r="H131" s="194"/>
      <c r="I131" s="194"/>
      <c r="J131" s="333"/>
    </row>
    <row r="132" spans="1:10" ht="15">
      <c r="A132" s="190"/>
      <c r="B132" s="4"/>
      <c r="C132" s="191"/>
      <c r="D132" s="196"/>
      <c r="E132" s="238"/>
      <c r="F132" s="243"/>
      <c r="G132" s="194"/>
      <c r="H132" s="194"/>
      <c r="I132" s="194"/>
      <c r="J132" s="333"/>
    </row>
    <row r="133" spans="1:10" ht="13.5">
      <c r="A133" s="190"/>
      <c r="B133" s="4"/>
      <c r="C133" s="190"/>
      <c r="D133" s="190"/>
      <c r="E133" s="189"/>
      <c r="F133" s="228"/>
      <c r="G133" s="194"/>
      <c r="H133" s="194"/>
      <c r="I133" s="194"/>
      <c r="J133" s="333"/>
    </row>
    <row r="134" spans="1:10" ht="15">
      <c r="A134" s="236"/>
      <c r="B134" s="259"/>
      <c r="C134" s="236"/>
      <c r="D134" s="236"/>
      <c r="E134" s="189"/>
      <c r="F134" s="228"/>
      <c r="G134" s="194"/>
      <c r="H134" s="194"/>
      <c r="I134" s="194"/>
      <c r="J134" s="333"/>
    </row>
    <row r="135" spans="1:10" ht="13.5">
      <c r="A135" s="200"/>
      <c r="B135" s="4"/>
      <c r="C135" s="4"/>
      <c r="D135" s="200"/>
      <c r="E135" s="225"/>
      <c r="F135" s="243"/>
      <c r="G135" s="194"/>
      <c r="H135" s="194"/>
      <c r="I135" s="194"/>
      <c r="J135" s="333"/>
    </row>
    <row r="136" spans="1:10" ht="16.5">
      <c r="A136" s="207"/>
      <c r="B136" s="4"/>
      <c r="C136" s="202"/>
      <c r="D136" s="203"/>
      <c r="E136" s="193"/>
      <c r="F136" s="243"/>
      <c r="G136" s="194"/>
      <c r="H136" s="194"/>
      <c r="I136" s="194"/>
      <c r="J136" s="333"/>
    </row>
    <row r="137" spans="1:10" ht="15.75">
      <c r="A137" s="207"/>
      <c r="B137" s="250"/>
      <c r="C137" s="257"/>
      <c r="D137" s="258"/>
      <c r="E137" s="193"/>
      <c r="F137" s="243"/>
      <c r="G137" s="194"/>
      <c r="H137" s="194"/>
      <c r="I137" s="194"/>
      <c r="J137" s="333"/>
    </row>
    <row r="138" spans="1:10" ht="15.75">
      <c r="A138" s="207"/>
      <c r="B138" s="250"/>
      <c r="C138" s="257"/>
      <c r="D138" s="258"/>
      <c r="E138" s="193"/>
      <c r="F138" s="243"/>
      <c r="G138" s="194"/>
      <c r="H138" s="194"/>
      <c r="I138" s="194"/>
      <c r="J138" s="333"/>
    </row>
    <row r="139" spans="1:10" ht="15.75">
      <c r="A139" s="4"/>
      <c r="B139" s="250"/>
      <c r="C139" s="257"/>
      <c r="D139" s="258"/>
      <c r="E139" s="193"/>
      <c r="F139" s="243"/>
      <c r="G139" s="194"/>
      <c r="H139" s="194"/>
      <c r="I139" s="194"/>
      <c r="J139" s="333"/>
    </row>
    <row r="140" spans="1:10" ht="15.75">
      <c r="A140" s="207"/>
      <c r="B140" s="250"/>
      <c r="C140" s="257"/>
      <c r="D140" s="258"/>
      <c r="E140" s="193"/>
      <c r="F140" s="243"/>
      <c r="G140" s="194"/>
      <c r="H140" s="194"/>
      <c r="I140" s="194"/>
      <c r="J140" s="333"/>
    </row>
    <row r="141" spans="1:10" ht="16.5">
      <c r="A141" s="204"/>
      <c r="B141" s="250"/>
      <c r="C141" s="257"/>
      <c r="D141" s="258"/>
      <c r="E141" s="193"/>
      <c r="F141" s="243"/>
      <c r="G141" s="194"/>
      <c r="H141" s="194"/>
      <c r="I141" s="194"/>
      <c r="J141" s="333"/>
    </row>
    <row r="142" spans="1:10" ht="15.75">
      <c r="A142" s="207"/>
      <c r="B142" s="250"/>
      <c r="C142" s="257"/>
      <c r="D142" s="258"/>
      <c r="E142" s="193"/>
      <c r="F142" s="243"/>
      <c r="G142" s="194"/>
      <c r="H142" s="194"/>
      <c r="I142" s="194"/>
      <c r="J142" s="333"/>
    </row>
    <row r="143" spans="1:10" ht="15.75">
      <c r="A143" s="207"/>
      <c r="B143" s="250"/>
      <c r="C143" s="257"/>
      <c r="D143" s="258"/>
      <c r="E143" s="193"/>
      <c r="F143" s="243"/>
      <c r="G143" s="194"/>
      <c r="H143" s="194"/>
      <c r="I143" s="194"/>
      <c r="J143" s="333"/>
    </row>
    <row r="144" spans="1:10" ht="16.5">
      <c r="A144" s="247"/>
      <c r="B144" s="250"/>
      <c r="C144" s="257"/>
      <c r="D144" s="258"/>
      <c r="E144" s="193"/>
      <c r="F144" s="243"/>
      <c r="G144" s="194"/>
      <c r="H144" s="194"/>
      <c r="I144" s="194"/>
      <c r="J144" s="333"/>
    </row>
    <row r="145" spans="1:10" ht="15.75">
      <c r="A145" s="4"/>
      <c r="B145" s="250"/>
      <c r="C145" s="257"/>
      <c r="D145" s="258"/>
      <c r="E145" s="193"/>
      <c r="F145" s="243"/>
      <c r="G145" s="194"/>
      <c r="H145" s="194"/>
      <c r="I145" s="194"/>
      <c r="J145" s="333"/>
    </row>
    <row r="146" spans="1:10" ht="16.5">
      <c r="A146" s="204"/>
      <c r="B146" s="250"/>
      <c r="C146" s="257"/>
      <c r="D146" s="258"/>
      <c r="E146" s="193"/>
      <c r="F146" s="243"/>
      <c r="G146" s="194"/>
      <c r="H146" s="194"/>
      <c r="I146" s="194"/>
      <c r="J146" s="333"/>
    </row>
    <row r="147" spans="1:10" ht="16.5">
      <c r="A147" s="204"/>
      <c r="B147" s="250"/>
      <c r="C147" s="260"/>
      <c r="D147" s="242"/>
      <c r="E147" s="193"/>
      <c r="F147" s="243"/>
      <c r="G147" s="194"/>
      <c r="H147" s="194"/>
      <c r="I147" s="194"/>
      <c r="J147" s="333"/>
    </row>
    <row r="148" spans="1:10" ht="16.5">
      <c r="A148" s="204"/>
      <c r="B148" s="250"/>
      <c r="C148" s="257"/>
      <c r="D148" s="258"/>
      <c r="E148" s="193"/>
      <c r="F148" s="243"/>
      <c r="G148" s="194"/>
      <c r="H148" s="194"/>
      <c r="I148" s="194"/>
      <c r="J148" s="333"/>
    </row>
    <row r="149" spans="1:10" ht="15.75">
      <c r="A149" s="4"/>
      <c r="B149" s="250"/>
      <c r="C149" s="257"/>
      <c r="D149" s="258"/>
      <c r="E149" s="193"/>
      <c r="F149" s="243"/>
      <c r="G149" s="194"/>
      <c r="H149" s="194"/>
      <c r="I149" s="194"/>
      <c r="J149" s="333"/>
    </row>
    <row r="150" spans="1:10" ht="15.75">
      <c r="A150" s="252"/>
      <c r="B150" s="250"/>
      <c r="C150" s="257"/>
      <c r="D150" s="258"/>
      <c r="E150" s="193"/>
      <c r="F150" s="243"/>
      <c r="G150" s="194"/>
      <c r="H150" s="194"/>
      <c r="I150" s="194"/>
      <c r="J150" s="333"/>
    </row>
    <row r="151" spans="1:10" ht="15.75">
      <c r="A151" s="253"/>
      <c r="B151" s="250"/>
      <c r="C151" s="257"/>
      <c r="D151" s="258"/>
      <c r="E151" s="193"/>
      <c r="F151" s="243"/>
      <c r="G151" s="194"/>
      <c r="H151" s="194"/>
      <c r="I151" s="194"/>
      <c r="J151" s="333"/>
    </row>
    <row r="152" spans="1:10" ht="16.5">
      <c r="A152" s="255"/>
      <c r="B152" s="250"/>
      <c r="C152" s="257"/>
      <c r="D152" s="258"/>
      <c r="E152" s="193"/>
      <c r="F152" s="243"/>
      <c r="G152" s="194"/>
      <c r="H152" s="194"/>
      <c r="I152" s="194"/>
      <c r="J152" s="333"/>
    </row>
    <row r="153" spans="1:10" ht="16.5">
      <c r="A153" s="204"/>
      <c r="B153" s="250"/>
      <c r="C153" s="257"/>
      <c r="D153" s="258"/>
      <c r="E153" s="193"/>
      <c r="F153" s="243"/>
      <c r="G153" s="194"/>
      <c r="H153" s="194"/>
      <c r="I153" s="194"/>
      <c r="J153" s="333"/>
    </row>
    <row r="154" spans="1:10" ht="15.75">
      <c r="A154" s="253"/>
      <c r="B154" s="250"/>
      <c r="C154" s="257"/>
      <c r="D154" s="258"/>
      <c r="E154" s="193"/>
      <c r="F154" s="243"/>
      <c r="G154" s="194"/>
      <c r="H154" s="194"/>
      <c r="I154" s="194"/>
      <c r="J154" s="333"/>
    </row>
    <row r="155" spans="1:10" ht="15.75">
      <c r="A155" s="253"/>
      <c r="B155" s="250"/>
      <c r="C155" s="257"/>
      <c r="D155" s="258"/>
      <c r="E155" s="193"/>
      <c r="F155" s="243"/>
      <c r="G155" s="194"/>
      <c r="H155" s="194"/>
      <c r="I155" s="194"/>
      <c r="J155" s="333"/>
    </row>
    <row r="156" spans="1:10" ht="15.75">
      <c r="A156" s="253"/>
      <c r="B156" s="250"/>
      <c r="C156" s="257"/>
      <c r="D156" s="258"/>
      <c r="E156" s="193"/>
      <c r="F156" s="243"/>
      <c r="G156" s="194"/>
      <c r="H156" s="194"/>
      <c r="I156" s="194"/>
      <c r="J156" s="333"/>
    </row>
    <row r="157" spans="1:10" ht="15.75">
      <c r="A157" s="253"/>
      <c r="B157" s="250"/>
      <c r="C157" s="257"/>
      <c r="D157" s="258"/>
      <c r="E157" s="193"/>
      <c r="F157" s="243"/>
      <c r="G157" s="194"/>
      <c r="H157" s="194"/>
      <c r="I157" s="194"/>
      <c r="J157" s="333"/>
    </row>
    <row r="158" spans="1:10" ht="15.75">
      <c r="A158" s="253"/>
      <c r="B158" s="245"/>
      <c r="C158" s="241"/>
      <c r="D158" s="251"/>
      <c r="E158" s="193"/>
      <c r="F158" s="243"/>
      <c r="G158" s="194"/>
      <c r="H158" s="194"/>
      <c r="I158" s="194"/>
      <c r="J158" s="333"/>
    </row>
    <row r="159" spans="1:10" ht="15.75">
      <c r="A159" s="253"/>
      <c r="B159" s="245"/>
      <c r="C159" s="254"/>
      <c r="D159" s="242"/>
      <c r="E159" s="193"/>
      <c r="F159" s="243"/>
      <c r="G159" s="194"/>
      <c r="H159" s="194"/>
      <c r="I159" s="194"/>
      <c r="J159" s="333"/>
    </row>
    <row r="160" spans="1:10" ht="15.75">
      <c r="A160" s="4"/>
      <c r="B160" s="250"/>
      <c r="C160" s="260"/>
      <c r="D160" s="242"/>
      <c r="E160" s="193"/>
      <c r="F160" s="243"/>
      <c r="G160" s="194"/>
      <c r="H160" s="194"/>
      <c r="I160" s="194"/>
      <c r="J160" s="333"/>
    </row>
    <row r="161" spans="1:10" ht="15.75">
      <c r="A161" s="253"/>
      <c r="B161" s="250"/>
      <c r="C161" s="260"/>
      <c r="D161" s="242"/>
      <c r="E161" s="193"/>
      <c r="F161" s="243"/>
      <c r="G161" s="194"/>
      <c r="H161" s="194"/>
      <c r="I161" s="194"/>
      <c r="J161" s="333"/>
    </row>
    <row r="162" spans="1:10" ht="15.75">
      <c r="A162" s="195"/>
      <c r="B162" s="250"/>
      <c r="C162" s="260"/>
      <c r="D162" s="242"/>
      <c r="E162" s="193"/>
      <c r="F162" s="243"/>
      <c r="G162" s="194"/>
      <c r="H162" s="194"/>
      <c r="I162" s="194"/>
      <c r="J162" s="333"/>
    </row>
    <row r="163" spans="1:10" ht="15.75">
      <c r="A163" s="195"/>
      <c r="B163" s="250"/>
      <c r="C163" s="260"/>
      <c r="D163" s="242"/>
      <c r="E163" s="193"/>
      <c r="F163" s="243"/>
      <c r="G163" s="194"/>
      <c r="H163" s="194"/>
      <c r="I163" s="194"/>
      <c r="J163" s="333"/>
    </row>
    <row r="164" spans="1:10" ht="16.5">
      <c r="A164" s="255"/>
      <c r="B164" s="250"/>
      <c r="C164" s="260"/>
      <c r="D164" s="242"/>
      <c r="E164" s="193"/>
      <c r="F164" s="243"/>
      <c r="G164" s="194"/>
      <c r="H164" s="194"/>
      <c r="I164" s="194"/>
      <c r="J164" s="333"/>
    </row>
    <row r="165" spans="1:10" ht="15.75">
      <c r="A165" s="195"/>
      <c r="B165" s="250"/>
      <c r="C165" s="260"/>
      <c r="D165" s="242"/>
      <c r="E165" s="193"/>
      <c r="F165" s="243"/>
      <c r="G165" s="194"/>
      <c r="H165" s="194"/>
      <c r="I165" s="194"/>
      <c r="J165" s="333"/>
    </row>
    <row r="166" spans="1:10" ht="15.75">
      <c r="A166" s="195"/>
      <c r="B166" s="250"/>
      <c r="C166" s="260"/>
      <c r="D166" s="242"/>
      <c r="E166" s="193"/>
      <c r="F166" s="243"/>
      <c r="G166" s="194"/>
      <c r="H166" s="194"/>
      <c r="I166" s="194"/>
      <c r="J166" s="333"/>
    </row>
    <row r="167" spans="1:10" ht="15.75">
      <c r="A167" s="195"/>
      <c r="B167" s="250"/>
      <c r="C167" s="260"/>
      <c r="D167" s="242"/>
      <c r="E167" s="193"/>
      <c r="F167" s="243"/>
      <c r="G167" s="194"/>
      <c r="H167" s="194"/>
      <c r="I167" s="194"/>
      <c r="J167" s="333"/>
    </row>
    <row r="168" spans="1:10" ht="15.75">
      <c r="A168" s="195"/>
      <c r="B168" s="250"/>
      <c r="C168" s="260"/>
      <c r="D168" s="242"/>
      <c r="E168" s="193"/>
      <c r="F168" s="243"/>
      <c r="G168" s="194"/>
      <c r="H168" s="194"/>
      <c r="I168" s="194"/>
      <c r="J168" s="333"/>
    </row>
    <row r="169" spans="1:10" ht="15.75">
      <c r="A169" s="195"/>
      <c r="B169" s="250"/>
      <c r="C169" s="260"/>
      <c r="D169" s="242"/>
      <c r="E169" s="193"/>
      <c r="F169" s="243"/>
      <c r="G169" s="194"/>
      <c r="H169" s="194"/>
      <c r="I169" s="194"/>
      <c r="J169" s="333"/>
    </row>
    <row r="170" spans="1:10" ht="15.75">
      <c r="A170" s="4"/>
      <c r="B170" s="245"/>
      <c r="C170" s="248"/>
      <c r="D170" s="256"/>
      <c r="E170" s="193"/>
      <c r="F170" s="243"/>
      <c r="G170" s="194"/>
      <c r="H170" s="194"/>
      <c r="I170" s="194"/>
      <c r="J170" s="333"/>
    </row>
    <row r="171" spans="1:10" ht="16.5">
      <c r="A171" s="191"/>
      <c r="B171" s="250"/>
      <c r="C171" s="257"/>
      <c r="D171" s="258"/>
      <c r="E171" s="193"/>
      <c r="F171" s="243"/>
      <c r="G171" s="194"/>
      <c r="H171" s="194"/>
      <c r="I171" s="194"/>
      <c r="J171" s="333"/>
    </row>
    <row r="172" spans="1:10" ht="16.5">
      <c r="A172" s="191"/>
      <c r="B172" s="250"/>
      <c r="C172" s="257"/>
      <c r="D172" s="258"/>
      <c r="E172" s="193"/>
      <c r="F172" s="243"/>
      <c r="G172" s="194"/>
      <c r="H172" s="194"/>
      <c r="I172" s="194"/>
      <c r="J172" s="333"/>
    </row>
    <row r="173" spans="1:10" ht="15.75">
      <c r="A173" s="4"/>
      <c r="B173" s="245"/>
      <c r="C173" s="248"/>
      <c r="D173" s="256"/>
      <c r="E173" s="193"/>
      <c r="F173" s="243"/>
      <c r="G173" s="194"/>
      <c r="H173" s="194"/>
      <c r="I173" s="194"/>
      <c r="J173" s="333"/>
    </row>
    <row r="174" spans="1:10" ht="15.75">
      <c r="A174" s="4"/>
      <c r="B174" s="250"/>
      <c r="C174" s="257"/>
      <c r="D174" s="258"/>
      <c r="E174" s="193"/>
      <c r="F174" s="243"/>
      <c r="G174" s="194"/>
      <c r="H174" s="194"/>
      <c r="I174" s="194"/>
      <c r="J174" s="333"/>
    </row>
    <row r="175" spans="1:10" ht="15.75">
      <c r="A175" s="4"/>
      <c r="B175" s="250"/>
      <c r="C175" s="257"/>
      <c r="D175" s="258"/>
      <c r="E175" s="193"/>
      <c r="F175" s="243"/>
      <c r="G175" s="194"/>
      <c r="H175" s="194"/>
      <c r="I175" s="194"/>
      <c r="J175" s="333"/>
    </row>
    <row r="176" spans="1:10" ht="16.5">
      <c r="A176" s="191"/>
      <c r="B176" s="250"/>
      <c r="C176" s="257"/>
      <c r="D176" s="258"/>
      <c r="E176" s="193"/>
      <c r="F176" s="243"/>
      <c r="G176" s="194"/>
      <c r="H176" s="194"/>
      <c r="I176" s="194"/>
      <c r="J176" s="333"/>
    </row>
    <row r="177" spans="1:10" ht="15.75">
      <c r="A177" s="4"/>
      <c r="B177" s="250"/>
      <c r="C177" s="257"/>
      <c r="D177" s="258"/>
      <c r="E177" s="193"/>
      <c r="F177" s="243"/>
      <c r="G177" s="194"/>
      <c r="H177" s="194"/>
      <c r="I177" s="194"/>
      <c r="J177" s="333"/>
    </row>
    <row r="178" spans="1:10" ht="15.75">
      <c r="A178" s="4"/>
      <c r="B178" s="250"/>
      <c r="C178" s="257"/>
      <c r="D178" s="258"/>
      <c r="E178" s="193"/>
      <c r="F178" s="243"/>
      <c r="G178" s="194"/>
      <c r="H178" s="194"/>
      <c r="I178" s="194"/>
      <c r="J178" s="333"/>
    </row>
    <row r="179" spans="1:10" ht="12.75">
      <c r="A179" s="4"/>
      <c r="B179" s="4"/>
      <c r="C179" s="4"/>
      <c r="D179" s="4"/>
      <c r="E179" s="193"/>
      <c r="F179" s="243"/>
      <c r="G179" s="194"/>
      <c r="H179" s="194"/>
      <c r="I179" s="194"/>
      <c r="J179" s="333"/>
    </row>
    <row r="180" spans="1:10" ht="12.75">
      <c r="A180" s="4"/>
      <c r="B180" s="4"/>
      <c r="C180" s="4"/>
      <c r="D180" s="4"/>
      <c r="E180" s="193"/>
      <c r="F180" s="243"/>
      <c r="G180" s="194"/>
      <c r="H180" s="194"/>
      <c r="I180" s="194"/>
      <c r="J180" s="333"/>
    </row>
    <row r="181" spans="1:10" ht="12.75">
      <c r="A181" s="4"/>
      <c r="B181" s="4"/>
      <c r="C181" s="4"/>
      <c r="D181" s="4"/>
      <c r="E181" s="193"/>
      <c r="F181" s="243"/>
      <c r="G181" s="194"/>
      <c r="H181" s="194"/>
      <c r="I181" s="194"/>
      <c r="J181" s="333"/>
    </row>
    <row r="182" spans="1:10" ht="12.75">
      <c r="A182" s="4"/>
      <c r="B182" s="4"/>
      <c r="C182" s="4"/>
      <c r="D182" s="4"/>
      <c r="E182" s="193"/>
      <c r="F182" s="243"/>
      <c r="G182" s="194"/>
      <c r="H182" s="194"/>
      <c r="I182" s="194"/>
      <c r="J182" s="333"/>
    </row>
    <row r="183" spans="1:10" ht="12.75">
      <c r="A183" s="4"/>
      <c r="B183" s="4"/>
      <c r="C183" s="4"/>
      <c r="D183" s="4"/>
      <c r="E183" s="193"/>
      <c r="F183" s="243"/>
      <c r="G183" s="194"/>
      <c r="H183" s="194"/>
      <c r="I183" s="194"/>
      <c r="J183" s="333"/>
    </row>
    <row r="184" spans="1:10" ht="12.75">
      <c r="A184" s="4"/>
      <c r="B184" s="4"/>
      <c r="C184" s="4"/>
      <c r="D184" s="4"/>
      <c r="E184" s="193"/>
      <c r="F184" s="243"/>
      <c r="G184" s="194"/>
      <c r="H184" s="194"/>
      <c r="I184" s="194"/>
      <c r="J184" s="333"/>
    </row>
    <row r="185" spans="1:10" ht="12.75">
      <c r="A185" s="4"/>
      <c r="B185" s="4"/>
      <c r="C185" s="4"/>
      <c r="D185" s="4"/>
      <c r="E185" s="193"/>
      <c r="F185" s="243"/>
      <c r="G185" s="194"/>
      <c r="H185" s="194"/>
      <c r="I185" s="194"/>
      <c r="J185" s="333"/>
    </row>
    <row r="186" spans="1:10" ht="12.75">
      <c r="A186" s="4"/>
      <c r="B186" s="4"/>
      <c r="C186" s="4"/>
      <c r="D186" s="4"/>
      <c r="E186" s="193"/>
      <c r="F186" s="243"/>
      <c r="G186" s="194"/>
      <c r="H186" s="194"/>
      <c r="I186" s="194"/>
      <c r="J186" s="333"/>
    </row>
    <row r="187" spans="1:10" ht="12.75">
      <c r="A187" s="4"/>
      <c r="B187" s="4"/>
      <c r="C187" s="4"/>
      <c r="D187" s="4"/>
      <c r="E187" s="193"/>
      <c r="F187" s="243"/>
      <c r="G187" s="194"/>
      <c r="H187" s="194"/>
      <c r="I187" s="194"/>
      <c r="J187" s="333"/>
    </row>
    <row r="188" spans="1:10" ht="12.75">
      <c r="A188" s="4"/>
      <c r="B188" s="4"/>
      <c r="C188" s="4"/>
      <c r="D188" s="4"/>
      <c r="E188" s="193"/>
      <c r="F188" s="243"/>
      <c r="G188" s="194"/>
      <c r="H188" s="194"/>
      <c r="I188" s="194"/>
      <c r="J188" s="333"/>
    </row>
    <row r="189" spans="1:10" ht="12.75">
      <c r="A189" s="4"/>
      <c r="B189" s="4"/>
      <c r="C189" s="4"/>
      <c r="D189" s="4"/>
      <c r="E189" s="193"/>
      <c r="F189" s="243"/>
      <c r="G189" s="194"/>
      <c r="H189" s="194"/>
      <c r="I189" s="194"/>
      <c r="J189" s="333"/>
    </row>
    <row r="190" spans="1:10" ht="12.75">
      <c r="A190" s="4"/>
      <c r="B190" s="4"/>
      <c r="C190" s="4"/>
      <c r="D190" s="4"/>
      <c r="E190" s="193"/>
      <c r="F190" s="243"/>
      <c r="G190" s="194"/>
      <c r="H190" s="194"/>
      <c r="I190" s="194"/>
      <c r="J190" s="333"/>
    </row>
    <row r="191" spans="1:10" ht="12.75">
      <c r="A191" s="4"/>
      <c r="B191" s="4"/>
      <c r="C191" s="4"/>
      <c r="D191" s="4"/>
      <c r="E191" s="193"/>
      <c r="F191" s="243"/>
      <c r="G191" s="194"/>
      <c r="H191" s="194"/>
      <c r="I191" s="194"/>
      <c r="J191" s="333"/>
    </row>
    <row r="192" spans="1:10" ht="12.75">
      <c r="A192" s="4"/>
      <c r="B192" s="4"/>
      <c r="C192" s="4"/>
      <c r="D192" s="4"/>
      <c r="E192" s="193"/>
      <c r="F192" s="243"/>
      <c r="G192" s="194"/>
      <c r="H192" s="194"/>
      <c r="I192" s="194"/>
      <c r="J192" s="333"/>
    </row>
    <row r="193" spans="1:10" ht="12.75">
      <c r="A193" s="4"/>
      <c r="B193" s="4"/>
      <c r="C193" s="4"/>
      <c r="D193" s="4"/>
      <c r="E193" s="193"/>
      <c r="F193" s="243"/>
      <c r="G193" s="194"/>
      <c r="H193" s="194"/>
      <c r="I193" s="194"/>
      <c r="J193" s="333"/>
    </row>
    <row r="194" spans="1:10" ht="15">
      <c r="A194" s="190"/>
      <c r="B194" s="4"/>
      <c r="C194" s="191"/>
      <c r="D194" s="192"/>
      <c r="E194" s="193"/>
      <c r="F194" s="243"/>
      <c r="G194" s="194"/>
      <c r="H194" s="194"/>
      <c r="I194" s="194"/>
      <c r="J194" s="333"/>
    </row>
    <row r="195" spans="1:10" ht="15">
      <c r="A195" s="190"/>
      <c r="B195" s="4"/>
      <c r="C195" s="191"/>
      <c r="D195" s="196"/>
      <c r="E195" s="193"/>
      <c r="F195" s="243"/>
      <c r="G195" s="194"/>
      <c r="H195" s="194"/>
      <c r="I195" s="194"/>
      <c r="J195" s="333"/>
    </row>
    <row r="196" spans="1:10" ht="13.5">
      <c r="A196" s="190"/>
      <c r="B196" s="4"/>
      <c r="C196" s="190"/>
      <c r="D196" s="190"/>
      <c r="E196" s="193"/>
      <c r="F196" s="243"/>
      <c r="G196" s="194"/>
      <c r="H196" s="194"/>
      <c r="I196" s="194"/>
      <c r="J196" s="333"/>
    </row>
    <row r="197" spans="1:10" ht="15">
      <c r="A197" s="236"/>
      <c r="B197" s="4"/>
      <c r="C197" s="236"/>
      <c r="D197" s="4"/>
      <c r="E197" s="193"/>
      <c r="F197" s="243"/>
      <c r="G197" s="194"/>
      <c r="H197" s="194"/>
      <c r="I197" s="194"/>
      <c r="J197" s="333"/>
    </row>
    <row r="198" spans="1:10" ht="15">
      <c r="A198" s="4"/>
      <c r="B198" s="259"/>
      <c r="C198" s="237"/>
      <c r="D198" s="236"/>
      <c r="E198" s="193"/>
      <c r="F198" s="243"/>
      <c r="G198" s="194"/>
      <c r="H198" s="194"/>
      <c r="I198" s="194"/>
      <c r="J198" s="333"/>
    </row>
    <row r="199" spans="1:10" ht="13.5">
      <c r="A199" s="200"/>
      <c r="B199" s="4"/>
      <c r="C199" s="4"/>
      <c r="D199" s="200"/>
      <c r="E199" s="193"/>
      <c r="F199" s="243"/>
      <c r="G199" s="194"/>
      <c r="H199" s="194"/>
      <c r="I199" s="194"/>
      <c r="J199" s="333"/>
    </row>
    <row r="200" spans="1:10" ht="15.75">
      <c r="A200" s="4"/>
      <c r="B200" s="250"/>
      <c r="C200" s="241"/>
      <c r="D200" s="242"/>
      <c r="E200" s="193"/>
      <c r="F200" s="243"/>
      <c r="G200" s="194"/>
      <c r="H200" s="194"/>
      <c r="I200" s="194"/>
      <c r="J200" s="333"/>
    </row>
    <row r="201" spans="1:10" ht="16.5">
      <c r="A201" s="204"/>
      <c r="B201" s="250"/>
      <c r="C201" s="241"/>
      <c r="D201" s="242"/>
      <c r="E201" s="193"/>
      <c r="F201" s="243"/>
      <c r="G201" s="194"/>
      <c r="H201" s="194"/>
      <c r="I201" s="194"/>
      <c r="J201" s="333"/>
    </row>
    <row r="202" spans="1:10" ht="15.75">
      <c r="A202" s="207"/>
      <c r="B202" s="250"/>
      <c r="C202" s="241"/>
      <c r="D202" s="242"/>
      <c r="E202" s="193"/>
      <c r="F202" s="243"/>
      <c r="G202" s="194"/>
      <c r="H202" s="194"/>
      <c r="I202" s="194"/>
      <c r="J202" s="333"/>
    </row>
    <row r="203" spans="1:10" ht="15.75">
      <c r="A203" s="207"/>
      <c r="B203" s="250"/>
      <c r="C203" s="241"/>
      <c r="D203" s="242"/>
      <c r="E203" s="193"/>
      <c r="F203" s="243"/>
      <c r="G203" s="194"/>
      <c r="H203" s="194"/>
      <c r="I203" s="194"/>
      <c r="J203" s="333"/>
    </row>
    <row r="204" spans="1:10" ht="15.75">
      <c r="A204" s="207"/>
      <c r="B204" s="250"/>
      <c r="C204" s="241"/>
      <c r="D204" s="242"/>
      <c r="E204" s="193"/>
      <c r="F204" s="243"/>
      <c r="G204" s="194"/>
      <c r="H204" s="194"/>
      <c r="I204" s="194"/>
      <c r="J204" s="333"/>
    </row>
    <row r="205" spans="1:10" ht="16.5">
      <c r="A205" s="201"/>
      <c r="B205" s="250"/>
      <c r="C205" s="241"/>
      <c r="D205" s="242"/>
      <c r="E205" s="193"/>
      <c r="F205" s="243"/>
      <c r="G205" s="194"/>
      <c r="H205" s="194"/>
      <c r="I205" s="194"/>
      <c r="J205" s="333"/>
    </row>
    <row r="206" spans="1:10" ht="15.75">
      <c r="A206" s="207"/>
      <c r="B206" s="250"/>
      <c r="C206" s="241"/>
      <c r="D206" s="242"/>
      <c r="E206" s="193"/>
      <c r="F206" s="243"/>
      <c r="G206" s="194"/>
      <c r="H206" s="194"/>
      <c r="I206" s="194"/>
      <c r="J206" s="333"/>
    </row>
    <row r="207" spans="1:10" ht="15.75">
      <c r="A207" s="207"/>
      <c r="B207" s="250"/>
      <c r="C207" s="241"/>
      <c r="D207" s="242"/>
      <c r="E207" s="193"/>
      <c r="F207" s="243"/>
      <c r="G207" s="194"/>
      <c r="H207" s="194"/>
      <c r="I207" s="194"/>
      <c r="J207" s="333"/>
    </row>
    <row r="208" spans="1:10" ht="15.75">
      <c r="A208" s="207"/>
      <c r="B208" s="250"/>
      <c r="C208" s="241"/>
      <c r="D208" s="242"/>
      <c r="E208" s="193"/>
      <c r="F208" s="243"/>
      <c r="G208" s="194"/>
      <c r="H208" s="194"/>
      <c r="I208" s="194"/>
      <c r="J208" s="333"/>
    </row>
    <row r="209" spans="1:10" ht="15.75">
      <c r="A209" s="207"/>
      <c r="B209" s="250"/>
      <c r="C209" s="241"/>
      <c r="D209" s="242"/>
      <c r="E209" s="193"/>
      <c r="F209" s="243"/>
      <c r="G209" s="194"/>
      <c r="H209" s="194"/>
      <c r="I209" s="194"/>
      <c r="J209" s="333"/>
    </row>
    <row r="210" spans="1:10" ht="15.75">
      <c r="A210" s="207"/>
      <c r="B210" s="245"/>
      <c r="C210" s="241"/>
      <c r="D210" s="246"/>
      <c r="E210" s="193"/>
      <c r="F210" s="243"/>
      <c r="G210" s="194"/>
      <c r="H210" s="194"/>
      <c r="I210" s="194"/>
      <c r="J210" s="333"/>
    </row>
    <row r="211" spans="1:10" ht="15.75">
      <c r="A211" s="4"/>
      <c r="B211" s="245"/>
      <c r="C211" s="241"/>
      <c r="D211" s="246"/>
      <c r="E211" s="193"/>
      <c r="F211" s="243"/>
      <c r="G211" s="194"/>
      <c r="H211" s="194"/>
      <c r="I211" s="194"/>
      <c r="J211" s="333"/>
    </row>
    <row r="212" spans="1:10" ht="16.5">
      <c r="A212" s="204"/>
      <c r="B212" s="245"/>
      <c r="C212" s="241"/>
      <c r="D212" s="246"/>
      <c r="E212" s="193"/>
      <c r="F212" s="243"/>
      <c r="G212" s="194"/>
      <c r="H212" s="194"/>
      <c r="I212" s="194"/>
      <c r="J212" s="333"/>
    </row>
    <row r="213" spans="1:10" ht="15.75">
      <c r="A213" s="4"/>
      <c r="B213" s="250"/>
      <c r="C213" s="257"/>
      <c r="D213" s="242"/>
      <c r="E213" s="193"/>
      <c r="F213" s="243"/>
      <c r="G213" s="194"/>
      <c r="H213" s="194"/>
      <c r="I213" s="194"/>
      <c r="J213" s="333"/>
    </row>
    <row r="214" spans="1:10" ht="15.75">
      <c r="A214" s="4"/>
      <c r="B214" s="250"/>
      <c r="C214" s="257"/>
      <c r="D214" s="242"/>
      <c r="E214" s="193"/>
      <c r="F214" s="243"/>
      <c r="G214" s="194"/>
      <c r="H214" s="194"/>
      <c r="I214" s="194"/>
      <c r="J214" s="333"/>
    </row>
    <row r="215" spans="1:10" ht="16.5">
      <c r="A215" s="247"/>
      <c r="B215" s="250"/>
      <c r="C215" s="257"/>
      <c r="D215" s="242"/>
      <c r="E215" s="193"/>
      <c r="F215" s="243"/>
      <c r="G215" s="194"/>
      <c r="H215" s="194"/>
      <c r="I215" s="194"/>
      <c r="J215" s="333"/>
    </row>
    <row r="216" spans="1:10" ht="16.5">
      <c r="A216" s="204"/>
      <c r="B216" s="250"/>
      <c r="C216" s="257"/>
      <c r="D216" s="242"/>
      <c r="E216" s="193"/>
      <c r="F216" s="243"/>
      <c r="G216" s="194"/>
      <c r="H216" s="194"/>
      <c r="I216" s="194"/>
      <c r="J216" s="333"/>
    </row>
    <row r="217" spans="1:10" ht="16.5">
      <c r="A217" s="201"/>
      <c r="B217" s="250"/>
      <c r="C217" s="257"/>
      <c r="D217" s="242"/>
      <c r="E217" s="193"/>
      <c r="F217" s="243"/>
      <c r="G217" s="194"/>
      <c r="H217" s="194"/>
      <c r="I217" s="194"/>
      <c r="J217" s="333"/>
    </row>
    <row r="218" spans="1:10" ht="16.5">
      <c r="A218" s="201"/>
      <c r="B218" s="250"/>
      <c r="C218" s="257"/>
      <c r="D218" s="242"/>
      <c r="E218" s="193"/>
      <c r="F218" s="243"/>
      <c r="G218" s="194"/>
      <c r="H218" s="194"/>
      <c r="I218" s="194"/>
      <c r="J218" s="333"/>
    </row>
    <row r="219" spans="1:10" ht="16.5">
      <c r="A219" s="204"/>
      <c r="B219" s="250"/>
      <c r="C219" s="257"/>
      <c r="D219" s="242"/>
      <c r="E219" s="193"/>
      <c r="F219" s="243"/>
      <c r="G219" s="194"/>
      <c r="H219" s="194"/>
      <c r="I219" s="194"/>
      <c r="J219" s="333"/>
    </row>
    <row r="220" spans="1:10" ht="16.5">
      <c r="A220" s="204"/>
      <c r="B220" s="250"/>
      <c r="C220" s="257"/>
      <c r="D220" s="242"/>
      <c r="E220" s="193"/>
      <c r="F220" s="243"/>
      <c r="G220" s="194"/>
      <c r="H220" s="194"/>
      <c r="I220" s="194"/>
      <c r="J220" s="333"/>
    </row>
    <row r="221" spans="1:10" ht="16.5">
      <c r="A221" s="204"/>
      <c r="B221" s="250"/>
      <c r="C221" s="257"/>
      <c r="D221" s="242"/>
      <c r="E221" s="193"/>
      <c r="F221" s="243"/>
      <c r="G221" s="194"/>
      <c r="H221" s="194"/>
      <c r="I221" s="194"/>
      <c r="J221" s="333"/>
    </row>
    <row r="222" spans="1:10" ht="15.75">
      <c r="A222" s="4"/>
      <c r="B222" s="250"/>
      <c r="C222" s="257"/>
      <c r="D222" s="242"/>
      <c r="E222" s="193"/>
      <c r="F222" s="243"/>
      <c r="G222" s="194"/>
      <c r="H222" s="194"/>
      <c r="I222" s="194"/>
      <c r="J222" s="333"/>
    </row>
    <row r="223" spans="1:10" ht="16.5">
      <c r="A223" s="204"/>
      <c r="B223" s="245"/>
      <c r="C223" s="241"/>
      <c r="D223" s="246"/>
      <c r="E223" s="193"/>
      <c r="F223" s="243"/>
      <c r="G223" s="194"/>
      <c r="H223" s="194"/>
      <c r="I223" s="194"/>
      <c r="J223" s="333"/>
    </row>
    <row r="224" spans="1:5" ht="16.5">
      <c r="A224" s="204"/>
      <c r="B224" s="245"/>
      <c r="C224" s="241"/>
      <c r="D224" s="246"/>
      <c r="E224" s="193"/>
    </row>
    <row r="225" spans="1:4" ht="16.5">
      <c r="A225" s="204"/>
      <c r="B225" s="245"/>
      <c r="C225" s="241"/>
      <c r="D225" s="246"/>
    </row>
    <row r="226" spans="1:4" ht="16.5">
      <c r="A226" s="204"/>
      <c r="B226" s="250"/>
      <c r="C226" s="257"/>
      <c r="D226" s="242"/>
    </row>
    <row r="227" spans="1:4" ht="16.5">
      <c r="A227" s="204"/>
      <c r="B227" s="250"/>
      <c r="C227" s="257"/>
      <c r="D227" s="242"/>
    </row>
    <row r="228" spans="1:4" ht="16.5">
      <c r="A228" s="204"/>
      <c r="B228" s="250"/>
      <c r="C228" s="257"/>
      <c r="D228" s="242"/>
    </row>
    <row r="229" spans="1:4" ht="16.5">
      <c r="A229" s="204"/>
      <c r="B229" s="250"/>
      <c r="C229" s="257"/>
      <c r="D229" s="242"/>
    </row>
    <row r="230" spans="1:4" ht="16.5">
      <c r="A230" s="204"/>
      <c r="B230" s="250"/>
      <c r="C230" s="257"/>
      <c r="D230" s="242"/>
    </row>
    <row r="231" spans="1:4" ht="16.5">
      <c r="A231" s="201"/>
      <c r="B231" s="250"/>
      <c r="C231" s="257"/>
      <c r="D231" s="242"/>
    </row>
    <row r="232" spans="1:4" ht="16.5">
      <c r="A232" s="204"/>
      <c r="B232" s="250"/>
      <c r="C232" s="257"/>
      <c r="D232" s="242"/>
    </row>
    <row r="233" spans="1:4" ht="15.75">
      <c r="A233" s="4"/>
      <c r="B233" s="250"/>
      <c r="C233" s="257"/>
      <c r="D233" s="242"/>
    </row>
    <row r="234" spans="1:4" ht="15.75">
      <c r="A234" s="252"/>
      <c r="B234" s="250"/>
      <c r="C234" s="257"/>
      <c r="D234" s="242"/>
    </row>
    <row r="235" spans="1:4" ht="15.75">
      <c r="A235" s="253"/>
      <c r="B235" s="250"/>
      <c r="C235" s="257"/>
      <c r="D235" s="242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53"/>
      <c r="C240" s="202"/>
      <c r="D240" s="203"/>
    </row>
    <row r="241" spans="1:4" ht="16.5">
      <c r="A241" s="4"/>
      <c r="B241" s="195"/>
      <c r="C241" s="202"/>
      <c r="D241" s="203"/>
    </row>
    <row r="242" spans="1:4" ht="16.5">
      <c r="A242" s="4"/>
      <c r="B242" s="195"/>
      <c r="C242" s="202"/>
      <c r="D242" s="203"/>
    </row>
    <row r="243" spans="1:4" ht="16.5">
      <c r="A243" s="4"/>
      <c r="B243" s="255"/>
      <c r="C243" s="202"/>
      <c r="D243" s="203"/>
    </row>
    <row r="244" spans="1:4" ht="16.5">
      <c r="A244" s="4"/>
      <c r="B244" s="195"/>
      <c r="C244" s="202"/>
      <c r="D244" s="203"/>
    </row>
    <row r="245" spans="1:4" ht="16.5">
      <c r="A245" s="4"/>
      <c r="B245" s="195"/>
      <c r="C245" s="202"/>
      <c r="D245" s="203"/>
    </row>
    <row r="246" spans="1:4" ht="16.5">
      <c r="A246" s="4"/>
      <c r="B246" s="195"/>
      <c r="C246" s="202"/>
      <c r="D246" s="203"/>
    </row>
    <row r="247" spans="1:4" ht="16.5">
      <c r="A247" s="4"/>
      <c r="B247" s="195"/>
      <c r="C247" s="202"/>
      <c r="D247" s="203"/>
    </row>
    <row r="248" spans="1:4" ht="16.5">
      <c r="A248" s="4"/>
      <c r="B248" s="195"/>
      <c r="C248" s="202"/>
      <c r="D248" s="203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scale="81" r:id="rId1"/>
  <headerFooter alignWithMargins="0">
    <oddHeader>&amp;C&amp;"Book Antiqua,Regular"&amp;12-7-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Barbados Statistical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phutchinson</dc:creator>
  <cp:keywords/>
  <dc:description/>
  <cp:lastModifiedBy>Grattan Welch</cp:lastModifiedBy>
  <cp:lastPrinted>2015-04-13T20:03:43Z</cp:lastPrinted>
  <dcterms:created xsi:type="dcterms:W3CDTF">2006-09-19T18:57:35Z</dcterms:created>
  <dcterms:modified xsi:type="dcterms:W3CDTF">2020-05-05T01:18:44Z</dcterms:modified>
  <cp:category/>
  <cp:version/>
  <cp:contentType/>
  <cp:contentStatus/>
</cp:coreProperties>
</file>