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00" tabRatio="842" activeTab="1"/>
  </bookViews>
  <sheets>
    <sheet name="Notes" sheetId="8" r:id="rId1"/>
    <sheet name="GDP by Industry" sheetId="6" r:id="rId2"/>
    <sheet name="GDP by Sub Industry" sheetId="4" r:id="rId3"/>
    <sheet name="GDP by Industry - Constant" sheetId="7" r:id="rId4"/>
    <sheet name="GDP by Industry Analysis" sheetId="2" r:id="rId5"/>
    <sheet name="GDP by Ind. Analysis - Constant" sheetId="3" r:id="rId6"/>
    <sheet name="GDP Contribution by Industry" sheetId="1" r:id="rId7"/>
    <sheet name="GDP by Expenditure" sheetId="5" r:id="rId8"/>
  </sheets>
  <externalReferences>
    <externalReference r:id="rId11"/>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<sst xmlns="http://schemas.openxmlformats.org/spreadsheetml/2006/main" count="373" uniqueCount="142">
  <si>
    <t xml:space="preserve">GROSS DOMESTIC PRODUCT </t>
  </si>
  <si>
    <t>CONTRIBUTION BY INDUSTRY OF ORIGIN</t>
  </si>
  <si>
    <t>2006-2022</t>
  </si>
  <si>
    <t>(MARKET PRICES)</t>
  </si>
  <si>
    <t>%</t>
  </si>
  <si>
    <t>2020R</t>
  </si>
  <si>
    <t>2021R</t>
  </si>
  <si>
    <t>Agriculture and Fishing</t>
  </si>
  <si>
    <t>Mining and Quarrying</t>
  </si>
  <si>
    <t>Manufacturing</t>
  </si>
  <si>
    <t>Electricity, Gas &amp; Water Supply</t>
  </si>
  <si>
    <t>Construction</t>
  </si>
  <si>
    <t>Wholesale &amp; Retail Trade</t>
  </si>
  <si>
    <t>Transportation and Storage</t>
  </si>
  <si>
    <t>Accommodation and Food Services</t>
  </si>
  <si>
    <t>Information &amp; Communications</t>
  </si>
  <si>
    <t>Financial &amp; Insurance</t>
  </si>
  <si>
    <t>Real Estate</t>
  </si>
  <si>
    <t>Business Services</t>
  </si>
  <si>
    <t>Public Administration, Defence &amp; Social Security</t>
  </si>
  <si>
    <t>Public Education</t>
  </si>
  <si>
    <t>Public Health</t>
  </si>
  <si>
    <t>Personal &amp; Other Services Incl. of Private Edu. &amp; Health</t>
  </si>
  <si>
    <t>FISIM Adjustment</t>
  </si>
  <si>
    <t>Total Value Added at Basic Prices</t>
  </si>
  <si>
    <t>Source: Barbados Statistical Service</t>
  </si>
  <si>
    <t xml:space="preserve">GROSS DOMESTIC PRODUCT BY INDUSTRY OF ORIGIN </t>
  </si>
  <si>
    <t>ANALYSIS - % CHANGE</t>
  </si>
  <si>
    <t>Taxes less Subsidies on Products</t>
  </si>
  <si>
    <t>Gross Domestic Product at Market Prices</t>
  </si>
  <si>
    <t xml:space="preserve">REAL GROSS DOMESTIC PRODUCT BY INDUSTRY OF ORIGIN </t>
  </si>
  <si>
    <t>Gross Domestic Product at Constant Prices</t>
  </si>
  <si>
    <t>GROSS DOMESTIC PRODUCT BY SELECTED SUB-INDUSTRY</t>
  </si>
  <si>
    <t>(BASIC PRICES)</t>
  </si>
  <si>
    <t>$M</t>
  </si>
  <si>
    <t>Agriculture</t>
  </si>
  <si>
    <t>Total</t>
  </si>
  <si>
    <t xml:space="preserve">     Sugar Cane</t>
  </si>
  <si>
    <t xml:space="preserve">     Total Non-Sugar Agriculture</t>
  </si>
  <si>
    <t xml:space="preserve">     Food Crops</t>
  </si>
  <si>
    <t xml:space="preserve">     Livestock</t>
  </si>
  <si>
    <t xml:space="preserve">     Other Cultivation</t>
  </si>
  <si>
    <t xml:space="preserve">     Fishing</t>
  </si>
  <si>
    <t xml:space="preserve">     Sugar</t>
  </si>
  <si>
    <t xml:space="preserve">     Food, Beverages &amp; Tobacco</t>
  </si>
  <si>
    <t xml:space="preserve">     Wood/Wood Products</t>
  </si>
  <si>
    <t xml:space="preserve">     Paper Products, Printing &amp; Publishing</t>
  </si>
  <si>
    <t xml:space="preserve">     Chemicals, Oil &amp; Non-Metallic Minerals</t>
  </si>
  <si>
    <t xml:space="preserve">     Metal Products &amp; Assembled Goods</t>
  </si>
  <si>
    <t xml:space="preserve">     Other Manufacturing</t>
  </si>
  <si>
    <t>Total Selected Sub-Industries</t>
  </si>
  <si>
    <t>Gross Domestic Product at Basic Prices</t>
  </si>
  <si>
    <t>EXPENDITURE OF GROSS DOMESTIC PRODUCT</t>
  </si>
  <si>
    <t>Consumption Expenditure</t>
  </si>
  <si>
    <t xml:space="preserve">     Personal</t>
  </si>
  <si>
    <t xml:space="preserve">     Government</t>
  </si>
  <si>
    <t>Gross Capital Formation</t>
  </si>
  <si>
    <t xml:space="preserve">         Buildings</t>
  </si>
  <si>
    <t xml:space="preserve">         Machinery/Equipment</t>
  </si>
  <si>
    <t xml:space="preserve">      Total Buildings, Machinery/Equipment</t>
  </si>
  <si>
    <t xml:space="preserve">      Change in Stocks</t>
  </si>
  <si>
    <t>Exports</t>
  </si>
  <si>
    <t xml:space="preserve">     Goods</t>
  </si>
  <si>
    <t xml:space="preserve">     Services</t>
  </si>
  <si>
    <t>Imports</t>
  </si>
  <si>
    <t>Statistical Discrepancy</t>
  </si>
  <si>
    <t>Gross Domestic Product at Market prices</t>
  </si>
  <si>
    <t xml:space="preserve">GROSS DOMESTIC PRODUCT BY INDUSTRY </t>
  </si>
  <si>
    <t>Gross Domestic Product per Capita</t>
  </si>
  <si>
    <t>REAL  GROSS DOMESTIC PRODUCT BY INDUSTRY OF ORIGIN</t>
  </si>
  <si>
    <t>2010 Prices</t>
  </si>
  <si>
    <t>Real Gross Domestic Product per Capita</t>
  </si>
  <si>
    <t>Gross Domestic Product Compilations</t>
  </si>
  <si>
    <t>The Gross Domestic Product (GDP) for 2022 was estimated with the most up-to-date data as at this period. This data was obtained from Administrative sources and surveys. Due to the implications of the COVID pandemic, GDP projections were used for some industries for the entire year of 2022.  The projection were based on three year moving averages and other alternate indicators.</t>
  </si>
  <si>
    <t>These initial figures on the GDP are subject to change as more actual data becomes available, since some of the industries have some degree of projections incorporated in the estimates.  Some of the industries have been impacted directly or indirectly by projections as they are interlinked with each other.</t>
  </si>
  <si>
    <t>The classification sequence of how the GDP estimates will be categorized is as follows:</t>
  </si>
  <si>
    <r>
      <t xml:space="preserve">Initially the Data will be classified as a preliminary Estimate using the letter </t>
    </r>
    <r>
      <rPr>
        <b/>
        <i/>
        <sz val="14"/>
        <color theme="1"/>
        <rFont val="Calibri"/>
        <family val="2"/>
        <scheme val="minor"/>
      </rPr>
      <t>“E”</t>
    </r>
    <r>
      <rPr>
        <sz val="14"/>
        <color theme="1"/>
        <rFont val="Calibri"/>
        <family val="2"/>
        <scheme val="minor"/>
      </rPr>
      <t xml:space="preserve"> i.e. having actual data with some projections.</t>
    </r>
  </si>
  <si>
    <r>
      <t xml:space="preserve">As more data becomes available the letter </t>
    </r>
    <r>
      <rPr>
        <b/>
        <i/>
        <sz val="14"/>
        <color theme="1"/>
        <rFont val="Calibri"/>
        <family val="2"/>
        <scheme val="minor"/>
      </rPr>
      <t>“P”</t>
    </r>
    <r>
      <rPr>
        <sz val="14"/>
        <color theme="1"/>
        <rFont val="Calibri"/>
        <family val="2"/>
        <scheme val="minor"/>
      </rPr>
      <t xml:space="preserve"> will now be used to identify it as Provisional.</t>
    </r>
  </si>
  <si>
    <r>
      <t xml:space="preserve">Finally when any dataset has been revised or amended  by data providers, the finalized version of the GDP estimate for a period will then carry the letter </t>
    </r>
    <r>
      <rPr>
        <b/>
        <i/>
        <sz val="14"/>
        <color theme="1"/>
        <rFont val="Calibri"/>
        <family val="2"/>
        <scheme val="minor"/>
      </rPr>
      <t>“R”</t>
    </r>
    <r>
      <rPr>
        <sz val="14"/>
        <color theme="1"/>
        <rFont val="Calibri"/>
        <family val="2"/>
        <scheme val="minor"/>
      </rPr>
      <t xml:space="preserve"> to identify that the estimate has been revised.</t>
    </r>
  </si>
  <si>
    <t>Industry</t>
  </si>
  <si>
    <t>Sub-industry</t>
  </si>
  <si>
    <t>Period Revised</t>
  </si>
  <si>
    <t>Comments</t>
  </si>
  <si>
    <t>Food Crops</t>
  </si>
  <si>
    <t xml:space="preserve">The Consultant adopted the domestic production and Import weights generated in the 2016 SUT.  We discussed this change in the methodology and determined that it better aligned with the nature of the industry. </t>
  </si>
  <si>
    <t>Wholesale and Retail Trade</t>
  </si>
  <si>
    <t>Accomodation and Food Services</t>
  </si>
  <si>
    <t>Food Services</t>
  </si>
  <si>
    <t xml:space="preserve">Telecommunications </t>
  </si>
  <si>
    <t>Public Administration, Defense and Social Security</t>
  </si>
  <si>
    <t>Updated Government data was collected from the Treasury Department from their new Cloud Suite Database.</t>
  </si>
  <si>
    <t>Industries with Projection are:</t>
  </si>
  <si>
    <t>Period Projected</t>
  </si>
  <si>
    <t>Food Crops and Sugar</t>
  </si>
  <si>
    <t>January to December 2022</t>
  </si>
  <si>
    <t xml:space="preserve">Food Crop and Sugar Cane Prices were unavailable for the period. 2021 Prices for Food crops and Sugar Cane were held constant for 2022. </t>
  </si>
  <si>
    <t>Sugar</t>
  </si>
  <si>
    <t>March to June 2022</t>
  </si>
  <si>
    <t>Estimated production based on the annual Sugar production data coming from the Ministry of Agriculture. Held 2021 prices constant.</t>
  </si>
  <si>
    <t>Accommodation &amp; Food Services</t>
  </si>
  <si>
    <t>Total Expenditure is still not available. Estimations were generated using the ratio movement of sales for the years 2022 and 2021 from the VAT database for restaurants. For accomodation,  quarterly arrival numbers were used against 2021 quarterly stayover expenditure estimated from previous year. For price, we used the Hotel data from the XMPI data collection. Also, length of stay was estimated using the monthly growth rates from the length of stay data published by the BSS to the previous length of stay calculated by CBB.</t>
  </si>
  <si>
    <t xml:space="preserve">Electricity , Gas &amp; Water </t>
  </si>
  <si>
    <t>June to December 2022</t>
  </si>
  <si>
    <t xml:space="preserve">Mining &amp; Quarrying </t>
  </si>
  <si>
    <t>The production data was not available. Estimations were generated using the month  on month  movement for the previous year of  the IIP multiplied by the previous month for the current year.</t>
  </si>
  <si>
    <t>Transportation &amp; Storage:</t>
  </si>
  <si>
    <t xml:space="preserve">Road Passenger Transportation </t>
  </si>
  <si>
    <t>Tourist expenditure from CTO was not available, so the 2022 tourist expenditure was estimated by the combined movement of the length of stay and tourist arrivals (Bednights).</t>
  </si>
  <si>
    <t>Information &amp; Communication</t>
  </si>
  <si>
    <t>2019 to 2022</t>
  </si>
  <si>
    <t xml:space="preserve"> For the output we used a combination of volume and value,  over the selected subindustry</t>
  </si>
  <si>
    <t xml:space="preserve">Consultant's Methodological Review </t>
  </si>
  <si>
    <t xml:space="preserve">Construction </t>
  </si>
  <si>
    <t>2021 and 2022</t>
  </si>
  <si>
    <t>Revisions to the GDP since (27th April, 2023 edition) are:</t>
  </si>
  <si>
    <t>Post Office</t>
  </si>
  <si>
    <t>Received updated quantity data and extended the crop selection.</t>
  </si>
  <si>
    <t>Updates in agriculture  and manufacturing  fed through to wholesale and Retail  industry.</t>
  </si>
  <si>
    <t>Received updated VAT data.</t>
  </si>
  <si>
    <t xml:space="preserve">Road Passenger </t>
  </si>
  <si>
    <t>Updates in the tourist arrivals fed through to the Transportation and Storage Industry</t>
  </si>
  <si>
    <t>The production was not available for water  for the last six months . Estimations were generated using the month  on month  movement for the previous year of  the IIP multiplied by the previous month for the current year</t>
  </si>
  <si>
    <t>July, November and December 2022</t>
  </si>
  <si>
    <t>Accomodation</t>
  </si>
  <si>
    <t>Received updated VAT Data.</t>
  </si>
  <si>
    <t>Updated tourist arrival data.</t>
  </si>
  <si>
    <t>2006R</t>
  </si>
  <si>
    <t>2007R</t>
  </si>
  <si>
    <t>2008R</t>
  </si>
  <si>
    <t>2009R</t>
  </si>
  <si>
    <t>2010R</t>
  </si>
  <si>
    <t>2011R</t>
  </si>
  <si>
    <t>2012R</t>
  </si>
  <si>
    <t>2013R</t>
  </si>
  <si>
    <t>2014R</t>
  </si>
  <si>
    <t>2015R</t>
  </si>
  <si>
    <t>2016R</t>
  </si>
  <si>
    <t>2017R</t>
  </si>
  <si>
    <t>2018R</t>
  </si>
  <si>
    <t>2019R</t>
  </si>
  <si>
    <t>2022R</t>
  </si>
  <si>
    <t>(CONSTANT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</si>
</sst>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0_);_(* \(#,##0.0\);_(* &quot;-&quot;??_);_(@_)"/>
    <numFmt numFmtId="166" formatCode="0.0%"/>
    <numFmt numFmtId="167" formatCode="0.0"/>
    <numFmt numFmtId="168" formatCode="#,##0.0000"/>
  </numFmts>
  <fonts count="13">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b/>
      <sz val="12"/>
      <color theme="1"/>
      <name val="Calibri"/>
      <family val="2"/>
      <scheme val="minor"/>
    </font>
    <font>
      <i/>
      <sz val="11"/>
      <color theme="1"/>
      <name val="Calibri"/>
      <family val="2"/>
      <scheme val="minor"/>
    </font>
    <font>
      <b/>
      <u val="single"/>
      <sz val="18"/>
      <color theme="1"/>
      <name val="Calibri"/>
      <family val="2"/>
      <scheme val="minor"/>
    </font>
    <font>
      <sz val="14"/>
      <color theme="1"/>
      <name val="Calibri"/>
      <family val="2"/>
      <scheme val="minor"/>
    </font>
    <font>
      <b/>
      <i/>
      <sz val="14"/>
      <color theme="1"/>
      <name val="Calibri"/>
      <family val="2"/>
      <scheme val="minor"/>
    </font>
    <font>
      <b/>
      <u val="single"/>
      <sz val="16"/>
      <color theme="1"/>
      <name val="Calibri"/>
      <family val="2"/>
      <scheme val="minor"/>
    </font>
    <font>
      <b/>
      <sz val="14"/>
      <color theme="1"/>
      <name val="Calibri"/>
      <family val="2"/>
      <scheme val="minor"/>
    </font>
    <font>
      <sz val="14"/>
      <name val="Calibri"/>
      <family val="2"/>
      <scheme val="minor"/>
    </font>
    <font>
      <sz val="14"/>
      <color rgb="FFFF0000"/>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right/>
      <top/>
      <bottom/>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border>
    <border>
      <left style="thin"/>
      <right/>
      <top/>
      <bottom style="thin"/>
    </border>
    <border>
      <left/>
      <right style="thin"/>
      <top/>
      <bottom/>
    </border>
    <border>
      <left/>
      <right style="thin"/>
      <top style="thin"/>
      <bottom/>
    </border>
    <border>
      <left style="thin"/>
      <right style="thin"/>
      <top style="thin"/>
      <bottom/>
    </border>
    <border>
      <left/>
      <right style="thin"/>
      <top style="thin"/>
      <bottom style="thin"/>
    </border>
    <border>
      <left style="thin"/>
      <right style="thin"/>
      <top/>
      <bottom style="thin"/>
    </border>
    <border>
      <left style="thin"/>
      <right/>
      <top style="thin"/>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31">
    <xf numFmtId="0" fontId="0" fillId="0" borderId="0" xfId="0"/>
    <xf numFmtId="0" fontId="0" fillId="0" borderId="1" xfId="0" applyBorder="1"/>
    <xf numFmtId="0" fontId="0" fillId="0" borderId="0" xfId="0" applyBorder="1"/>
    <xf numFmtId="0" fontId="0" fillId="0" borderId="2" xfId="0" applyBorder="1"/>
    <xf numFmtId="0" fontId="0" fillId="0" borderId="3" xfId="0"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0" borderId="1" xfId="0" applyFill="1" applyBorder="1"/>
    <xf numFmtId="0" fontId="2" fillId="0" borderId="0" xfId="0" applyFont="1" applyFill="1" applyBorder="1" applyAlignment="1">
      <alignment horizontal="center"/>
    </xf>
    <xf numFmtId="0" fontId="0" fillId="0" borderId="0" xfId="0" applyFill="1" applyBorder="1"/>
    <xf numFmtId="0" fontId="0" fillId="0" borderId="6" xfId="0" applyFill="1" applyBorder="1"/>
    <xf numFmtId="0" fontId="0" fillId="0" borderId="0" xfId="0" applyFill="1"/>
    <xf numFmtId="164" fontId="0" fillId="0" borderId="0" xfId="0" applyNumberFormat="1" applyBorder="1"/>
    <xf numFmtId="0" fontId="3" fillId="0" borderId="1" xfId="0" applyFont="1" applyBorder="1"/>
    <xf numFmtId="164" fontId="3" fillId="0" borderId="0" xfId="0" applyNumberFormat="1" applyFont="1" applyBorder="1"/>
    <xf numFmtId="0" fontId="0" fillId="0" borderId="7" xfId="0" applyBorder="1"/>
    <xf numFmtId="0" fontId="3" fillId="0" borderId="0" xfId="0" applyFont="1"/>
    <xf numFmtId="0" fontId="2" fillId="0" borderId="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6" xfId="0" applyFont="1" applyFill="1" applyBorder="1" applyAlignment="1">
      <alignment horizontal="center"/>
    </xf>
    <xf numFmtId="4" fontId="0" fillId="0" borderId="0" xfId="0" applyNumberFormat="1" applyBorder="1"/>
    <xf numFmtId="0" fontId="0" fillId="0" borderId="8" xfId="0" applyFill="1" applyBorder="1"/>
    <xf numFmtId="4" fontId="0" fillId="0" borderId="8" xfId="0" applyNumberFormat="1" applyBorder="1"/>
    <xf numFmtId="4" fontId="0" fillId="0" borderId="0" xfId="0" applyNumberFormat="1" applyFill="1" applyBorder="1"/>
    <xf numFmtId="164" fontId="0" fillId="0" borderId="0" xfId="0" applyNumberFormat="1" applyFill="1" applyBorder="1"/>
    <xf numFmtId="4" fontId="0" fillId="0" borderId="8" xfId="0" applyNumberFormat="1" applyFill="1" applyBorder="1"/>
    <xf numFmtId="4" fontId="3" fillId="0" borderId="0" xfId="0" applyNumberFormat="1" applyFont="1" applyBorder="1"/>
    <xf numFmtId="4" fontId="2" fillId="0" borderId="0" xfId="0" applyNumberFormat="1" applyFont="1" applyBorder="1"/>
    <xf numFmtId="4" fontId="2" fillId="0" borderId="8" xfId="0" applyNumberFormat="1" applyFont="1" applyBorder="1"/>
    <xf numFmtId="0" fontId="2" fillId="0" borderId="1" xfId="0" applyFont="1" applyBorder="1"/>
    <xf numFmtId="164" fontId="2" fillId="0" borderId="0" xfId="0" applyNumberFormat="1" applyFont="1" applyBorder="1"/>
    <xf numFmtId="4" fontId="0" fillId="0" borderId="2" xfId="0" applyNumberFormat="1" applyBorder="1"/>
    <xf numFmtId="2" fontId="0" fillId="0" borderId="0" xfId="0" applyNumberFormat="1"/>
    <xf numFmtId="0" fontId="0" fillId="0" borderId="2" xfId="0" applyBorder="1" applyAlignment="1">
      <alignment horizontal="center"/>
    </xf>
    <xf numFmtId="0" fontId="0" fillId="0" borderId="9" xfId="0" applyFill="1" applyBorder="1"/>
    <xf numFmtId="0" fontId="0" fillId="0" borderId="3" xfId="0" applyBorder="1"/>
    <xf numFmtId="0" fontId="0" fillId="0" borderId="6" xfId="0" applyBorder="1"/>
    <xf numFmtId="0" fontId="0" fillId="0" borderId="8" xfId="0" applyBorder="1"/>
    <xf numFmtId="0" fontId="4" fillId="0" borderId="2" xfId="0" applyFont="1" applyBorder="1" applyAlignment="1">
      <alignment horizontal="center"/>
    </xf>
    <xf numFmtId="165" fontId="3" fillId="0" borderId="0" xfId="18" applyNumberFormat="1" applyFont="1" applyBorder="1"/>
    <xf numFmtId="165" fontId="3" fillId="0" borderId="8" xfId="18" applyNumberFormat="1" applyFont="1" applyBorder="1"/>
    <xf numFmtId="165" fontId="0" fillId="0" borderId="0" xfId="18" applyNumberFormat="1" applyFont="1" applyBorder="1"/>
    <xf numFmtId="165" fontId="0" fillId="0" borderId="8" xfId="18" applyNumberFormat="1" applyFont="1" applyBorder="1"/>
    <xf numFmtId="0" fontId="5" fillId="0" borderId="1" xfId="0" applyFont="1" applyBorder="1"/>
    <xf numFmtId="165" fontId="5" fillId="0" borderId="0" xfId="18" applyNumberFormat="1" applyFont="1" applyBorder="1"/>
    <xf numFmtId="165" fontId="5" fillId="0" borderId="8" xfId="18" applyNumberFormat="1" applyFont="1" applyBorder="1"/>
    <xf numFmtId="166" fontId="0" fillId="0" borderId="0" xfId="15" applyNumberFormat="1" applyFont="1"/>
    <xf numFmtId="167" fontId="0" fillId="0" borderId="0" xfId="0" applyNumberFormat="1"/>
    <xf numFmtId="165" fontId="2" fillId="0" borderId="0" xfId="18" applyNumberFormat="1" applyFont="1" applyBorder="1"/>
    <xf numFmtId="165" fontId="2" fillId="0" borderId="8" xfId="18" applyNumberFormat="1" applyFont="1" applyBorder="1"/>
    <xf numFmtId="165" fontId="3" fillId="0" borderId="2" xfId="18" applyNumberFormat="1" applyFont="1" applyBorder="1"/>
    <xf numFmtId="165" fontId="3" fillId="0" borderId="3" xfId="18" applyNumberFormat="1" applyFont="1" applyBorder="1"/>
    <xf numFmtId="0" fontId="0" fillId="0" borderId="0" xfId="0" applyFont="1"/>
    <xf numFmtId="43" fontId="0" fillId="0" borderId="0" xfId="18" applyFont="1" applyBorder="1"/>
    <xf numFmtId="9" fontId="2" fillId="0" borderId="0" xfId="15" applyFont="1" applyFill="1" applyBorder="1"/>
    <xf numFmtId="43" fontId="0" fillId="0" borderId="2" xfId="18" applyFont="1" applyBorder="1"/>
    <xf numFmtId="43" fontId="0" fillId="0" borderId="0" xfId="18" applyFont="1"/>
    <xf numFmtId="0" fontId="4" fillId="0" borderId="3" xfId="0" applyFont="1" applyBorder="1" applyAlignment="1">
      <alignment horizontal="center"/>
    </xf>
    <xf numFmtId="164" fontId="0" fillId="0" borderId="0" xfId="0" applyNumberFormat="1"/>
    <xf numFmtId="168" fontId="0" fillId="0" borderId="0" xfId="0" applyNumberFormat="1" applyBorder="1"/>
    <xf numFmtId="0" fontId="0" fillId="3" borderId="0" xfId="0" applyFill="1"/>
    <xf numFmtId="0" fontId="7" fillId="3" borderId="0" xfId="0" applyFont="1" applyFill="1" applyAlignment="1">
      <alignment horizontal="center" vertical="center"/>
    </xf>
    <xf numFmtId="0" fontId="7" fillId="3" borderId="0" xfId="0" applyFont="1" applyFill="1" applyAlignment="1">
      <alignment horizontal="center" vertical="top"/>
    </xf>
    <xf numFmtId="0" fontId="7" fillId="3" borderId="0" xfId="0" applyFont="1" applyFill="1" applyAlignment="1">
      <alignment horizontal="left" vertical="center" wrapText="1"/>
    </xf>
    <xf numFmtId="0" fontId="10" fillId="2" borderId="4" xfId="0" applyFont="1" applyFill="1" applyBorder="1" applyAlignment="1">
      <alignment horizontal="center"/>
    </xf>
    <xf numFmtId="0" fontId="7" fillId="3" borderId="4" xfId="0" applyFont="1" applyFill="1" applyBorder="1" applyAlignment="1">
      <alignment vertical="center" wrapText="1"/>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vertical="center" wrapText="1"/>
    </xf>
    <xf numFmtId="0" fontId="11" fillId="3" borderId="4" xfId="0" applyFont="1" applyFill="1" applyBorder="1" applyAlignment="1">
      <alignment vertical="center" wrapText="1"/>
    </xf>
    <xf numFmtId="164" fontId="0" fillId="0" borderId="8" xfId="0" applyNumberFormat="1" applyBorder="1"/>
    <xf numFmtId="164" fontId="3" fillId="0" borderId="8" xfId="0" applyNumberFormat="1" applyFont="1" applyBorder="1"/>
    <xf numFmtId="164" fontId="2" fillId="0" borderId="8" xfId="0" applyNumberFormat="1" applyFont="1" applyBorder="1"/>
    <xf numFmtId="164" fontId="0" fillId="0" borderId="8" xfId="0" applyNumberFormat="1" applyFill="1" applyBorder="1"/>
    <xf numFmtId="0" fontId="2" fillId="0" borderId="8" xfId="0" applyFont="1" applyBorder="1" applyAlignment="1">
      <alignment horizontal="center"/>
    </xf>
    <xf numFmtId="0" fontId="2" fillId="2" borderId="11" xfId="0" applyFont="1" applyFill="1" applyBorder="1" applyAlignment="1">
      <alignment horizontal="center"/>
    </xf>
    <xf numFmtId="0" fontId="4" fillId="0" borderId="0" xfId="0" applyFont="1" applyBorder="1" applyAlignment="1">
      <alignment horizont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7" fillId="3" borderId="0" xfId="0" applyFont="1" applyFill="1" applyAlignment="1">
      <alignment horizontal="left" vertical="center" wrapText="1"/>
    </xf>
    <xf numFmtId="0" fontId="6" fillId="3" borderId="0" xfId="0" applyFont="1" applyFill="1" applyAlignment="1">
      <alignment horizontal="center"/>
    </xf>
    <xf numFmtId="0" fontId="9" fillId="0" borderId="13" xfId="0" applyFont="1" applyBorder="1" applyAlignment="1">
      <alignment horizontal="center" vertical="top"/>
    </xf>
    <xf numFmtId="0" fontId="9" fillId="0" borderId="6" xfId="0" applyFont="1" applyBorder="1" applyAlignment="1">
      <alignment horizontal="center" vertical="top"/>
    </xf>
    <xf numFmtId="0" fontId="9" fillId="0" borderId="9" xfId="0" applyFont="1" applyBorder="1" applyAlignment="1">
      <alignment horizontal="center" vertical="top"/>
    </xf>
    <xf numFmtId="0" fontId="10" fillId="2" borderId="4" xfId="0" applyFont="1" applyFill="1" applyBorder="1" applyAlignment="1">
      <alignment horizont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0" fillId="3" borderId="0" xfId="0" applyFill="1" applyAlignment="1">
      <alignment horizontal="center" wrapText="1"/>
    </xf>
    <xf numFmtId="0" fontId="7" fillId="3" borderId="0" xfId="0" applyFont="1" applyFill="1" applyAlignment="1">
      <alignment horizontal="left"/>
    </xf>
    <xf numFmtId="0" fontId="7" fillId="3" borderId="0" xfId="0" applyFont="1" applyFill="1" applyAlignment="1">
      <alignment horizontal="center" vertical="top"/>
    </xf>
    <xf numFmtId="0" fontId="11" fillId="3" borderId="10" xfId="0" applyFont="1" applyFill="1" applyBorder="1" applyAlignment="1">
      <alignment horizontal="center" vertical="center"/>
    </xf>
    <xf numFmtId="0" fontId="12"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11" fillId="3" borderId="4" xfId="0" applyFont="1" applyFill="1" applyBorder="1" applyAlignment="1">
      <alignment horizontal="center" vertical="center"/>
    </xf>
    <xf numFmtId="0" fontId="9" fillId="0" borderId="5" xfId="0" applyFont="1" applyBorder="1" applyAlignment="1">
      <alignment horizontal="center" vertical="top"/>
    </xf>
    <xf numFmtId="0" fontId="9" fillId="0" borderId="14" xfId="0" applyFont="1" applyBorder="1" applyAlignment="1">
      <alignment horizontal="center" vertical="top"/>
    </xf>
    <xf numFmtId="0" fontId="9" fillId="0" borderId="11" xfId="0" applyFont="1" applyBorder="1" applyAlignment="1">
      <alignment horizontal="center" vertical="top"/>
    </xf>
    <xf numFmtId="17" fontId="11" fillId="3" borderId="4" xfId="0" applyNumberFormat="1" applyFont="1" applyFill="1" applyBorder="1" applyAlignment="1" quotePrefix="1">
      <alignment horizontal="center" vertical="center"/>
    </xf>
    <xf numFmtId="0" fontId="7" fillId="3" borderId="12"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1"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1" fillId="3"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OUTLOOK\Outlook4\REAL_new.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book Health"/>
      <sheetName val="Workbook Health_11"/>
      <sheetName val="Workbook Health_old"/>
      <sheetName val="IMF Tools TOC"/>
      <sheetName val="Workbook_Flowchart"/>
      <sheetName val="External Links"/>
      <sheetName val="Data_IN"/>
      <sheetName val="Data_Out"/>
      <sheetName val="C"/>
      <sheetName val="D"/>
      <sheetName val="A"/>
      <sheetName val="PR Tables (2)"/>
      <sheetName val="Projection of Index"/>
      <sheetName val="Inflation"/>
      <sheetName val="Agr &amp; Energy"/>
      <sheetName val="BSS"/>
      <sheetName val="IIP"/>
      <sheetName val="Long-Stay"/>
      <sheetName val="Cruise"/>
      <sheetName val="Infl Data"/>
      <sheetName val="Other Meats"/>
      <sheetName val="2010 Rebasing"/>
      <sheetName val="GDP_BP_Estimates"/>
      <sheetName val="Inflation forecast"/>
      <sheetName val="Deflator"/>
      <sheetName val="COVID"/>
    </sheetNames>
    <sheetDataSet>
      <sheetData sheetId="0"/>
      <sheetData sheetId="1"/>
      <sheetData sheetId="2"/>
      <sheetData sheetId="3"/>
      <sheetData sheetId="4"/>
      <sheetData sheetId="5"/>
      <sheetData sheetId="6"/>
      <sheetData sheetId="7"/>
      <sheetData sheetId="8"/>
      <sheetData sheetId="9"/>
      <sheetData sheetId="10">
        <row r="39">
          <cell r="AC39">
            <v>8434.646755985794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topLeftCell="A1">
      <selection activeCell="L36" sqref="L36"/>
    </sheetView>
  </sheetViews>
  <sheetFormatPr defaultColWidth="9.140625" defaultRowHeight="15"/>
  <cols>
    <col min="1" max="1" width="2.7109375" style="61" customWidth="1"/>
    <col min="2" max="3" width="9.140625" style="61" customWidth="1"/>
    <col min="4" max="4" width="20.7109375" style="61" customWidth="1"/>
    <col min="5" max="6" width="9.140625" style="61" customWidth="1"/>
    <col min="7" max="7" width="19.421875" style="61" customWidth="1"/>
    <col min="8" max="9" width="9.140625" style="61" customWidth="1"/>
    <col min="10" max="10" width="27.00390625" style="61" customWidth="1"/>
    <col min="11" max="11" width="56.8515625" style="61" customWidth="1"/>
    <col min="12" max="16384" width="9.140625" style="61" customWidth="1"/>
  </cols>
  <sheetData>
    <row r="1" spans="1:11" ht="23.25">
      <c r="A1" s="81" t="s">
        <v>72</v>
      </c>
      <c r="B1" s="81"/>
      <c r="C1" s="81"/>
      <c r="D1" s="81"/>
      <c r="E1" s="81"/>
      <c r="F1" s="81"/>
      <c r="G1" s="81"/>
      <c r="H1" s="81"/>
      <c r="I1" s="81"/>
      <c r="J1" s="81"/>
      <c r="K1" s="81"/>
    </row>
    <row r="2" spans="1:11" ht="15" customHeight="1">
      <c r="A2" s="80" t="s">
        <v>73</v>
      </c>
      <c r="B2" s="80"/>
      <c r="C2" s="80"/>
      <c r="D2" s="80"/>
      <c r="E2" s="80"/>
      <c r="F2" s="80"/>
      <c r="G2" s="80"/>
      <c r="H2" s="80"/>
      <c r="I2" s="80"/>
      <c r="J2" s="80"/>
      <c r="K2" s="80"/>
    </row>
    <row r="3" spans="1:11" ht="15" customHeight="1">
      <c r="A3" s="80"/>
      <c r="B3" s="80"/>
      <c r="C3" s="80"/>
      <c r="D3" s="80"/>
      <c r="E3" s="80"/>
      <c r="F3" s="80"/>
      <c r="G3" s="80"/>
      <c r="H3" s="80"/>
      <c r="I3" s="80"/>
      <c r="J3" s="80"/>
      <c r="K3" s="80"/>
    </row>
    <row r="4" spans="1:11" ht="15" customHeight="1">
      <c r="A4" s="80"/>
      <c r="B4" s="80"/>
      <c r="C4" s="80"/>
      <c r="D4" s="80"/>
      <c r="E4" s="80"/>
      <c r="F4" s="80"/>
      <c r="G4" s="80"/>
      <c r="H4" s="80"/>
      <c r="I4" s="80"/>
      <c r="J4" s="80"/>
      <c r="K4" s="80"/>
    </row>
    <row r="5" spans="1:11" ht="15">
      <c r="A5" s="80"/>
      <c r="B5" s="80"/>
      <c r="C5" s="80"/>
      <c r="D5" s="80"/>
      <c r="E5" s="80"/>
      <c r="F5" s="80"/>
      <c r="G5" s="80"/>
      <c r="H5" s="80"/>
      <c r="I5" s="80"/>
      <c r="J5" s="80"/>
      <c r="K5" s="80"/>
    </row>
    <row r="6" spans="1:23" ht="22.5" customHeight="1">
      <c r="A6" s="80" t="s">
        <v>74</v>
      </c>
      <c r="B6" s="80"/>
      <c r="C6" s="80"/>
      <c r="D6" s="80"/>
      <c r="E6" s="80"/>
      <c r="F6" s="80"/>
      <c r="G6" s="80"/>
      <c r="H6" s="80"/>
      <c r="I6" s="80"/>
      <c r="J6" s="80"/>
      <c r="K6" s="80"/>
      <c r="M6" s="92"/>
      <c r="N6" s="92"/>
      <c r="O6" s="92"/>
      <c r="P6" s="92"/>
      <c r="Q6" s="92"/>
      <c r="R6" s="92"/>
      <c r="S6" s="92"/>
      <c r="T6" s="92"/>
      <c r="U6" s="92"/>
      <c r="V6" s="92"/>
      <c r="W6" s="92"/>
    </row>
    <row r="7" spans="1:11" ht="15" customHeight="1">
      <c r="A7" s="80"/>
      <c r="B7" s="80"/>
      <c r="C7" s="80"/>
      <c r="D7" s="80"/>
      <c r="E7" s="80"/>
      <c r="F7" s="80"/>
      <c r="G7" s="80"/>
      <c r="H7" s="80"/>
      <c r="I7" s="80"/>
      <c r="J7" s="80"/>
      <c r="K7" s="80"/>
    </row>
    <row r="8" spans="1:11" ht="18.75">
      <c r="A8" s="93" t="s">
        <v>75</v>
      </c>
      <c r="B8" s="93"/>
      <c r="C8" s="93"/>
      <c r="D8" s="93"/>
      <c r="E8" s="93"/>
      <c r="F8" s="93"/>
      <c r="G8" s="93"/>
      <c r="H8" s="93"/>
      <c r="I8" s="93"/>
      <c r="J8" s="93"/>
      <c r="K8" s="93"/>
    </row>
    <row r="9" spans="1:11" ht="18.75">
      <c r="A9" s="62">
        <v>1</v>
      </c>
      <c r="B9" s="80" t="s">
        <v>76</v>
      </c>
      <c r="C9" s="80"/>
      <c r="D9" s="80"/>
      <c r="E9" s="80"/>
      <c r="F9" s="80"/>
      <c r="G9" s="80"/>
      <c r="H9" s="80"/>
      <c r="I9" s="80"/>
      <c r="J9" s="80"/>
      <c r="K9" s="80"/>
    </row>
    <row r="10" spans="1:11" ht="18.75">
      <c r="A10" s="62">
        <v>2</v>
      </c>
      <c r="B10" s="80" t="s">
        <v>77</v>
      </c>
      <c r="C10" s="80"/>
      <c r="D10" s="80"/>
      <c r="E10" s="80"/>
      <c r="F10" s="80"/>
      <c r="G10" s="80"/>
      <c r="H10" s="80"/>
      <c r="I10" s="80"/>
      <c r="J10" s="80"/>
      <c r="K10" s="80"/>
    </row>
    <row r="11" spans="1:11" ht="15" customHeight="1">
      <c r="A11" s="94">
        <v>3</v>
      </c>
      <c r="B11" s="80" t="s">
        <v>78</v>
      </c>
      <c r="C11" s="80"/>
      <c r="D11" s="80"/>
      <c r="E11" s="80"/>
      <c r="F11" s="80"/>
      <c r="G11" s="80"/>
      <c r="H11" s="80"/>
      <c r="I11" s="80"/>
      <c r="J11" s="80"/>
      <c r="K11" s="80"/>
    </row>
    <row r="12" spans="1:11" ht="15" customHeight="1">
      <c r="A12" s="94"/>
      <c r="B12" s="80"/>
      <c r="C12" s="80"/>
      <c r="D12" s="80"/>
      <c r="E12" s="80"/>
      <c r="F12" s="80"/>
      <c r="G12" s="80"/>
      <c r="H12" s="80"/>
      <c r="I12" s="80"/>
      <c r="J12" s="80"/>
      <c r="K12" s="80"/>
    </row>
    <row r="13" spans="1:11" ht="15" customHeight="1">
      <c r="A13" s="63"/>
      <c r="B13" s="64"/>
      <c r="C13" s="64"/>
      <c r="D13" s="64"/>
      <c r="E13" s="64"/>
      <c r="F13" s="64"/>
      <c r="G13" s="64"/>
      <c r="H13" s="64"/>
      <c r="I13" s="64"/>
      <c r="J13" s="64"/>
      <c r="K13" s="64"/>
    </row>
    <row r="14" spans="1:11" ht="21">
      <c r="A14" s="63"/>
      <c r="B14" s="82" t="s">
        <v>114</v>
      </c>
      <c r="C14" s="83"/>
      <c r="D14" s="83"/>
      <c r="E14" s="83"/>
      <c r="F14" s="83"/>
      <c r="G14" s="83"/>
      <c r="H14" s="83"/>
      <c r="I14" s="83"/>
      <c r="J14" s="83"/>
      <c r="K14" s="84"/>
    </row>
    <row r="15" spans="1:11" ht="15" customHeight="1">
      <c r="A15" s="63"/>
      <c r="B15" s="85" t="s">
        <v>79</v>
      </c>
      <c r="C15" s="85"/>
      <c r="D15" s="85"/>
      <c r="E15" s="85" t="s">
        <v>80</v>
      </c>
      <c r="F15" s="85"/>
      <c r="G15" s="85"/>
      <c r="H15" s="85" t="s">
        <v>81</v>
      </c>
      <c r="I15" s="85"/>
      <c r="J15" s="85"/>
      <c r="K15" s="65" t="s">
        <v>82</v>
      </c>
    </row>
    <row r="16" spans="1:11" ht="37.5">
      <c r="A16" s="63"/>
      <c r="B16" s="86" t="s">
        <v>7</v>
      </c>
      <c r="C16" s="86"/>
      <c r="D16" s="86"/>
      <c r="E16" s="86" t="s">
        <v>83</v>
      </c>
      <c r="F16" s="86"/>
      <c r="G16" s="86"/>
      <c r="H16" s="86" t="s">
        <v>2</v>
      </c>
      <c r="I16" s="86"/>
      <c r="J16" s="86"/>
      <c r="K16" s="66" t="s">
        <v>116</v>
      </c>
    </row>
    <row r="17" spans="1:11" ht="18.75">
      <c r="A17" s="63"/>
      <c r="B17" s="87" t="s">
        <v>9</v>
      </c>
      <c r="C17" s="88"/>
      <c r="D17" s="89"/>
      <c r="E17" s="67"/>
      <c r="F17" s="67"/>
      <c r="G17" s="68"/>
      <c r="H17" s="87" t="s">
        <v>113</v>
      </c>
      <c r="I17" s="88"/>
      <c r="J17" s="89"/>
      <c r="K17" s="69" t="s">
        <v>118</v>
      </c>
    </row>
    <row r="18" spans="2:11" ht="37.5">
      <c r="B18" s="90" t="s">
        <v>85</v>
      </c>
      <c r="C18" s="90"/>
      <c r="D18" s="90"/>
      <c r="E18" s="91"/>
      <c r="F18" s="90"/>
      <c r="G18" s="90"/>
      <c r="H18" s="95" t="s">
        <v>2</v>
      </c>
      <c r="I18" s="96"/>
      <c r="J18" s="96"/>
      <c r="K18" s="69" t="s">
        <v>117</v>
      </c>
    </row>
    <row r="19" spans="2:11" ht="57.75" customHeight="1">
      <c r="B19" s="97" t="s">
        <v>13</v>
      </c>
      <c r="C19" s="98"/>
      <c r="D19" s="91"/>
      <c r="E19" s="97" t="s">
        <v>115</v>
      </c>
      <c r="F19" s="98"/>
      <c r="G19" s="91"/>
      <c r="H19" s="97">
        <v>2022</v>
      </c>
      <c r="I19" s="98"/>
      <c r="J19" s="91"/>
      <c r="K19" s="66" t="s">
        <v>90</v>
      </c>
    </row>
    <row r="20" spans="2:11" ht="57.75" customHeight="1">
      <c r="B20" s="99"/>
      <c r="C20" s="100"/>
      <c r="D20" s="101"/>
      <c r="E20" s="97" t="s">
        <v>119</v>
      </c>
      <c r="F20" s="98"/>
      <c r="G20" s="91"/>
      <c r="H20" s="97">
        <v>2022</v>
      </c>
      <c r="I20" s="98"/>
      <c r="J20" s="91"/>
      <c r="K20" s="66" t="s">
        <v>120</v>
      </c>
    </row>
    <row r="21" spans="1:11" ht="18.75">
      <c r="A21" s="63"/>
      <c r="B21" s="97" t="s">
        <v>86</v>
      </c>
      <c r="C21" s="98"/>
      <c r="D21" s="91"/>
      <c r="E21" s="86" t="s">
        <v>87</v>
      </c>
      <c r="F21" s="86"/>
      <c r="G21" s="86"/>
      <c r="H21" s="86" t="s">
        <v>113</v>
      </c>
      <c r="I21" s="86"/>
      <c r="J21" s="86"/>
      <c r="K21" s="66" t="s">
        <v>124</v>
      </c>
    </row>
    <row r="22" spans="1:11" ht="75.75" customHeight="1">
      <c r="A22" s="63"/>
      <c r="B22" s="99"/>
      <c r="C22" s="100"/>
      <c r="D22" s="101"/>
      <c r="E22" s="87" t="s">
        <v>123</v>
      </c>
      <c r="F22" s="88"/>
      <c r="G22" s="89"/>
      <c r="H22" s="87">
        <v>2022</v>
      </c>
      <c r="I22" s="88"/>
      <c r="J22" s="89"/>
      <c r="K22" s="66" t="s">
        <v>125</v>
      </c>
    </row>
    <row r="23" spans="1:11" ht="56.25">
      <c r="A23" s="63"/>
      <c r="B23" s="102" t="s">
        <v>89</v>
      </c>
      <c r="C23" s="102"/>
      <c r="D23" s="102"/>
      <c r="E23" s="86"/>
      <c r="F23" s="86"/>
      <c r="G23" s="86"/>
      <c r="H23" s="86">
        <v>2022</v>
      </c>
      <c r="I23" s="86"/>
      <c r="J23" s="86"/>
      <c r="K23" s="66" t="s">
        <v>90</v>
      </c>
    </row>
    <row r="24" spans="1:11" ht="36.75" customHeight="1">
      <c r="A24" s="63"/>
      <c r="B24" s="86" t="s">
        <v>21</v>
      </c>
      <c r="C24" s="86"/>
      <c r="D24" s="86"/>
      <c r="E24" s="86"/>
      <c r="F24" s="86"/>
      <c r="G24" s="86"/>
      <c r="H24" s="86">
        <v>2022</v>
      </c>
      <c r="I24" s="86"/>
      <c r="J24" s="86"/>
      <c r="K24" s="66" t="s">
        <v>90</v>
      </c>
    </row>
    <row r="25" spans="2:11" ht="56.25">
      <c r="B25" s="86" t="s">
        <v>28</v>
      </c>
      <c r="C25" s="86"/>
      <c r="D25" s="86"/>
      <c r="E25" s="86"/>
      <c r="F25" s="86"/>
      <c r="G25" s="86"/>
      <c r="H25" s="103">
        <v>2022</v>
      </c>
      <c r="I25" s="103"/>
      <c r="J25" s="103"/>
      <c r="K25" s="66" t="s">
        <v>90</v>
      </c>
    </row>
    <row r="26" spans="2:11" ht="18.75">
      <c r="B26" s="64"/>
      <c r="C26" s="64"/>
      <c r="D26" s="64"/>
      <c r="E26" s="64"/>
      <c r="F26" s="64"/>
      <c r="G26" s="64"/>
      <c r="H26" s="64"/>
      <c r="I26" s="64"/>
      <c r="J26" s="64"/>
      <c r="K26" s="64"/>
    </row>
    <row r="28" spans="2:11" ht="21">
      <c r="B28" s="104" t="s">
        <v>91</v>
      </c>
      <c r="C28" s="105"/>
      <c r="D28" s="105"/>
      <c r="E28" s="105"/>
      <c r="F28" s="105"/>
      <c r="G28" s="105"/>
      <c r="H28" s="105"/>
      <c r="I28" s="105"/>
      <c r="J28" s="105"/>
      <c r="K28" s="106"/>
    </row>
    <row r="29" spans="2:11" ht="18.75">
      <c r="B29" s="85" t="s">
        <v>79</v>
      </c>
      <c r="C29" s="85"/>
      <c r="D29" s="85"/>
      <c r="E29" s="85" t="s">
        <v>80</v>
      </c>
      <c r="F29" s="85"/>
      <c r="G29" s="85"/>
      <c r="H29" s="85" t="s">
        <v>92</v>
      </c>
      <c r="I29" s="85"/>
      <c r="J29" s="85"/>
      <c r="K29" s="65" t="s">
        <v>82</v>
      </c>
    </row>
    <row r="30" spans="2:11" ht="75">
      <c r="B30" s="86" t="s">
        <v>35</v>
      </c>
      <c r="C30" s="86"/>
      <c r="D30" s="86"/>
      <c r="E30" s="86" t="s">
        <v>93</v>
      </c>
      <c r="F30" s="86"/>
      <c r="G30" s="86"/>
      <c r="H30" s="107" t="s">
        <v>94</v>
      </c>
      <c r="I30" s="103"/>
      <c r="J30" s="103"/>
      <c r="K30" s="70" t="s">
        <v>95</v>
      </c>
    </row>
    <row r="31" spans="2:11" ht="56.25">
      <c r="B31" s="86" t="s">
        <v>9</v>
      </c>
      <c r="C31" s="86"/>
      <c r="D31" s="86"/>
      <c r="E31" s="86" t="s">
        <v>96</v>
      </c>
      <c r="F31" s="86"/>
      <c r="G31" s="86"/>
      <c r="H31" s="86" t="s">
        <v>97</v>
      </c>
      <c r="I31" s="86"/>
      <c r="J31" s="86"/>
      <c r="K31" s="70" t="s">
        <v>98</v>
      </c>
    </row>
    <row r="32" spans="2:11" ht="225">
      <c r="B32" s="86" t="s">
        <v>99</v>
      </c>
      <c r="C32" s="86"/>
      <c r="D32" s="86"/>
      <c r="E32" s="108"/>
      <c r="F32" s="108"/>
      <c r="G32" s="108"/>
      <c r="H32" s="109" t="s">
        <v>94</v>
      </c>
      <c r="I32" s="109"/>
      <c r="J32" s="109"/>
      <c r="K32" s="70" t="s">
        <v>100</v>
      </c>
    </row>
    <row r="33" spans="2:11" ht="147.75" customHeight="1">
      <c r="B33" s="87" t="s">
        <v>101</v>
      </c>
      <c r="C33" s="88"/>
      <c r="D33" s="89"/>
      <c r="E33" s="87"/>
      <c r="F33" s="88"/>
      <c r="G33" s="89"/>
      <c r="H33" s="110" t="s">
        <v>102</v>
      </c>
      <c r="I33" s="111"/>
      <c r="J33" s="112"/>
      <c r="K33" s="70" t="s">
        <v>121</v>
      </c>
    </row>
    <row r="34" spans="2:11" ht="75" customHeight="1">
      <c r="B34" s="87" t="s">
        <v>103</v>
      </c>
      <c r="C34" s="88"/>
      <c r="D34" s="89"/>
      <c r="E34" s="87"/>
      <c r="F34" s="88"/>
      <c r="G34" s="89"/>
      <c r="H34" s="110" t="s">
        <v>122</v>
      </c>
      <c r="I34" s="111"/>
      <c r="J34" s="112"/>
      <c r="K34" s="70" t="s">
        <v>104</v>
      </c>
    </row>
    <row r="35" spans="2:11" ht="75" customHeight="1">
      <c r="B35" s="113" t="s">
        <v>105</v>
      </c>
      <c r="C35" s="114"/>
      <c r="D35" s="115"/>
      <c r="E35" s="97" t="s">
        <v>106</v>
      </c>
      <c r="F35" s="98"/>
      <c r="G35" s="91"/>
      <c r="H35" s="119">
        <v>2022</v>
      </c>
      <c r="I35" s="120"/>
      <c r="J35" s="121"/>
      <c r="K35" s="78" t="s">
        <v>107</v>
      </c>
    </row>
    <row r="36" spans="2:11" ht="54.75" customHeight="1">
      <c r="B36" s="116"/>
      <c r="C36" s="117"/>
      <c r="D36" s="118"/>
      <c r="E36" s="99"/>
      <c r="F36" s="100"/>
      <c r="G36" s="101"/>
      <c r="H36" s="122"/>
      <c r="I36" s="123"/>
      <c r="J36" s="124"/>
      <c r="K36" s="79"/>
    </row>
    <row r="37" spans="2:11" ht="66" customHeight="1">
      <c r="B37" s="125" t="s">
        <v>108</v>
      </c>
      <c r="C37" s="126"/>
      <c r="D37" s="127"/>
      <c r="E37" s="87" t="s">
        <v>88</v>
      </c>
      <c r="F37" s="88"/>
      <c r="G37" s="89"/>
      <c r="H37" s="110" t="s">
        <v>109</v>
      </c>
      <c r="I37" s="111"/>
      <c r="J37" s="112"/>
      <c r="K37" s="70" t="s">
        <v>110</v>
      </c>
    </row>
    <row r="40" spans="2:11" ht="21">
      <c r="B40" s="104" t="s">
        <v>111</v>
      </c>
      <c r="C40" s="105"/>
      <c r="D40" s="105"/>
      <c r="E40" s="105"/>
      <c r="F40" s="105"/>
      <c r="G40" s="105"/>
      <c r="H40" s="105"/>
      <c r="I40" s="105"/>
      <c r="J40" s="105"/>
      <c r="K40" s="106"/>
    </row>
    <row r="41" spans="2:11" ht="18.75">
      <c r="B41" s="85" t="s">
        <v>79</v>
      </c>
      <c r="C41" s="85"/>
      <c r="D41" s="85"/>
      <c r="E41" s="85" t="s">
        <v>80</v>
      </c>
      <c r="F41" s="85"/>
      <c r="G41" s="85"/>
      <c r="H41" s="85" t="s">
        <v>92</v>
      </c>
      <c r="I41" s="85"/>
      <c r="J41" s="85"/>
      <c r="K41" s="65" t="s">
        <v>82</v>
      </c>
    </row>
    <row r="42" spans="2:11" ht="93.75">
      <c r="B42" s="87" t="s">
        <v>112</v>
      </c>
      <c r="C42" s="88"/>
      <c r="D42" s="89"/>
      <c r="E42" s="86"/>
      <c r="F42" s="86"/>
      <c r="G42" s="86"/>
      <c r="H42" s="103" t="s">
        <v>113</v>
      </c>
      <c r="I42" s="103"/>
      <c r="J42" s="103"/>
      <c r="K42" s="70" t="s">
        <v>84</v>
      </c>
    </row>
  </sheetData>
  <mergeCells count="73">
    <mergeCell ref="B42:D42"/>
    <mergeCell ref="E42:G42"/>
    <mergeCell ref="H42:J42"/>
    <mergeCell ref="B37:D37"/>
    <mergeCell ref="E37:G37"/>
    <mergeCell ref="H37:J37"/>
    <mergeCell ref="B40:K40"/>
    <mergeCell ref="B41:D41"/>
    <mergeCell ref="E41:G41"/>
    <mergeCell ref="H41:J41"/>
    <mergeCell ref="B34:D34"/>
    <mergeCell ref="E34:G34"/>
    <mergeCell ref="H34:J34"/>
    <mergeCell ref="B35:D36"/>
    <mergeCell ref="E35:G36"/>
    <mergeCell ref="H35:J36"/>
    <mergeCell ref="B32:D32"/>
    <mergeCell ref="E32:G32"/>
    <mergeCell ref="H32:J32"/>
    <mergeCell ref="B33:D33"/>
    <mergeCell ref="E33:G33"/>
    <mergeCell ref="H33:J33"/>
    <mergeCell ref="B30:D30"/>
    <mergeCell ref="E30:G30"/>
    <mergeCell ref="H30:J30"/>
    <mergeCell ref="B31:D31"/>
    <mergeCell ref="E31:G31"/>
    <mergeCell ref="H31:J31"/>
    <mergeCell ref="B25:D25"/>
    <mergeCell ref="E25:G25"/>
    <mergeCell ref="H25:J25"/>
    <mergeCell ref="B28:K28"/>
    <mergeCell ref="B29:D29"/>
    <mergeCell ref="E29:G29"/>
    <mergeCell ref="H29:J29"/>
    <mergeCell ref="B23:D23"/>
    <mergeCell ref="E23:G23"/>
    <mergeCell ref="H23:J23"/>
    <mergeCell ref="B24:D24"/>
    <mergeCell ref="E24:G24"/>
    <mergeCell ref="H24:J24"/>
    <mergeCell ref="E21:G21"/>
    <mergeCell ref="H21:J21"/>
    <mergeCell ref="E22:G22"/>
    <mergeCell ref="H22:J22"/>
    <mergeCell ref="B21:D22"/>
    <mergeCell ref="H18:J18"/>
    <mergeCell ref="E19:G19"/>
    <mergeCell ref="H19:J19"/>
    <mergeCell ref="B19:D20"/>
    <mergeCell ref="E20:G20"/>
    <mergeCell ref="H20:J20"/>
    <mergeCell ref="M6:W6"/>
    <mergeCell ref="A8:K8"/>
    <mergeCell ref="B10:K10"/>
    <mergeCell ref="A11:A12"/>
    <mergeCell ref="B11:K12"/>
    <mergeCell ref="K35:K36"/>
    <mergeCell ref="B9:K9"/>
    <mergeCell ref="A1:K1"/>
    <mergeCell ref="A2:K5"/>
    <mergeCell ref="A6:K7"/>
    <mergeCell ref="B14:K14"/>
    <mergeCell ref="B15:D15"/>
    <mergeCell ref="E15:G15"/>
    <mergeCell ref="H15:J15"/>
    <mergeCell ref="B16:D16"/>
    <mergeCell ref="E16:G16"/>
    <mergeCell ref="H16:J16"/>
    <mergeCell ref="B17:D17"/>
    <mergeCell ref="H17:J17"/>
    <mergeCell ref="B18:D18"/>
    <mergeCell ref="E18:G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tabSelected="1" workbookViewId="0" topLeftCell="A1">
      <selection activeCell="S22" sqref="S22"/>
    </sheetView>
  </sheetViews>
  <sheetFormatPr defaultColWidth="9.140625" defaultRowHeight="15"/>
  <cols>
    <col min="1" max="1" width="50.8515625" style="0" bestFit="1" customWidth="1"/>
    <col min="11" max="12" width="9.140625" style="2" customWidth="1"/>
    <col min="13" max="18" width="10.28125" style="0" customWidth="1"/>
  </cols>
  <sheetData>
    <row r="1" spans="1:18" ht="15">
      <c r="A1" s="128" t="s">
        <v>67</v>
      </c>
      <c r="B1" s="129"/>
      <c r="C1" s="129"/>
      <c r="D1" s="129"/>
      <c r="E1" s="129"/>
      <c r="F1" s="129"/>
      <c r="G1" s="129"/>
      <c r="H1" s="129"/>
      <c r="I1" s="129"/>
      <c r="J1" s="129"/>
      <c r="K1" s="129"/>
      <c r="L1" s="129"/>
      <c r="M1" s="129"/>
      <c r="N1" s="129"/>
      <c r="O1" s="129"/>
      <c r="P1" s="129"/>
      <c r="Q1" s="129"/>
      <c r="R1" s="130"/>
    </row>
    <row r="2" spans="1:18" ht="15">
      <c r="A2" s="128" t="s">
        <v>2</v>
      </c>
      <c r="B2" s="129"/>
      <c r="C2" s="129"/>
      <c r="D2" s="129"/>
      <c r="E2" s="129"/>
      <c r="F2" s="129"/>
      <c r="G2" s="129"/>
      <c r="H2" s="129"/>
      <c r="I2" s="129"/>
      <c r="J2" s="129"/>
      <c r="K2" s="129"/>
      <c r="L2" s="129"/>
      <c r="M2" s="129"/>
      <c r="N2" s="129"/>
      <c r="O2" s="129"/>
      <c r="P2" s="129"/>
      <c r="Q2" s="129"/>
      <c r="R2" s="130"/>
    </row>
    <row r="3" spans="1:18" ht="15">
      <c r="A3" s="128" t="s">
        <v>3</v>
      </c>
      <c r="B3" s="129"/>
      <c r="C3" s="129"/>
      <c r="D3" s="129"/>
      <c r="E3" s="129"/>
      <c r="F3" s="129"/>
      <c r="G3" s="129"/>
      <c r="H3" s="129"/>
      <c r="I3" s="129"/>
      <c r="J3" s="129"/>
      <c r="K3" s="129"/>
      <c r="L3" s="129"/>
      <c r="M3" s="129"/>
      <c r="N3" s="129"/>
      <c r="O3" s="129"/>
      <c r="P3" s="129"/>
      <c r="Q3" s="129"/>
      <c r="R3" s="130"/>
    </row>
    <row r="4" spans="1:18" ht="15.75">
      <c r="A4" s="1"/>
      <c r="B4" s="2"/>
      <c r="C4" s="2"/>
      <c r="D4" s="2"/>
      <c r="E4" s="2"/>
      <c r="F4" s="2"/>
      <c r="G4" s="2"/>
      <c r="H4" s="2"/>
      <c r="I4" s="2"/>
      <c r="J4" s="2"/>
      <c r="L4" s="77"/>
      <c r="R4" s="58" t="s">
        <v>34</v>
      </c>
    </row>
    <row r="5" spans="1:18" ht="15">
      <c r="A5" s="1"/>
      <c r="B5" s="5" t="s">
        <v>126</v>
      </c>
      <c r="C5" s="5" t="s">
        <v>127</v>
      </c>
      <c r="D5" s="5" t="s">
        <v>128</v>
      </c>
      <c r="E5" s="5" t="s">
        <v>129</v>
      </c>
      <c r="F5" s="5" t="s">
        <v>130</v>
      </c>
      <c r="G5" s="5" t="s">
        <v>131</v>
      </c>
      <c r="H5" s="5" t="s">
        <v>132</v>
      </c>
      <c r="I5" s="5" t="s">
        <v>133</v>
      </c>
      <c r="J5" s="5" t="s">
        <v>134</v>
      </c>
      <c r="K5" s="6" t="s">
        <v>135</v>
      </c>
      <c r="L5" s="5" t="s">
        <v>136</v>
      </c>
      <c r="M5" s="76" t="s">
        <v>137</v>
      </c>
      <c r="N5" s="6" t="s">
        <v>138</v>
      </c>
      <c r="O5" s="5" t="s">
        <v>139</v>
      </c>
      <c r="P5" s="6" t="s">
        <v>5</v>
      </c>
      <c r="Q5" s="6" t="s">
        <v>6</v>
      </c>
      <c r="R5" s="5" t="s">
        <v>140</v>
      </c>
    </row>
    <row r="6" spans="1:18" s="11" customFormat="1" ht="15">
      <c r="A6" s="7"/>
      <c r="B6" s="8"/>
      <c r="C6" s="8"/>
      <c r="D6" s="8"/>
      <c r="E6" s="8"/>
      <c r="F6" s="8"/>
      <c r="G6" s="8"/>
      <c r="H6" s="8"/>
      <c r="I6" s="8"/>
      <c r="J6" s="8"/>
      <c r="K6" s="8"/>
      <c r="L6" s="8"/>
      <c r="R6" s="22"/>
    </row>
    <row r="7" spans="1:18" ht="15">
      <c r="A7" s="1" t="s">
        <v>7</v>
      </c>
      <c r="B7" s="12">
        <v>122.31608308693026</v>
      </c>
      <c r="C7" s="12">
        <v>125.96733318768511</v>
      </c>
      <c r="D7" s="12">
        <v>124.15449373218058</v>
      </c>
      <c r="E7" s="12">
        <v>128.42602988146555</v>
      </c>
      <c r="F7" s="12">
        <v>127.25769740609255</v>
      </c>
      <c r="G7" s="12">
        <v>123.4817035817241</v>
      </c>
      <c r="H7" s="12">
        <v>147.84579211337348</v>
      </c>
      <c r="I7" s="12">
        <v>165.4362698667474</v>
      </c>
      <c r="J7" s="12">
        <v>158.17678299517337</v>
      </c>
      <c r="K7" s="12">
        <v>151.25265796425475</v>
      </c>
      <c r="L7" s="12">
        <v>155.75284954258913</v>
      </c>
      <c r="M7" s="12">
        <v>166.1321222241385</v>
      </c>
      <c r="N7" s="12">
        <v>203.36553472384367</v>
      </c>
      <c r="O7" s="12">
        <v>215.24756166705563</v>
      </c>
      <c r="P7" s="12">
        <v>253.0231949839016</v>
      </c>
      <c r="Q7" s="12">
        <v>188.7520288011716</v>
      </c>
      <c r="R7" s="71">
        <v>168.79345453229192</v>
      </c>
    </row>
    <row r="8" spans="1:18" ht="15">
      <c r="A8" s="1" t="s">
        <v>8</v>
      </c>
      <c r="B8" s="12">
        <v>15.242292920491916</v>
      </c>
      <c r="C8" s="12">
        <v>15.514918473467382</v>
      </c>
      <c r="D8" s="12">
        <v>15.722041976807155</v>
      </c>
      <c r="E8" s="12">
        <v>17.555289620111907</v>
      </c>
      <c r="F8" s="12">
        <v>20.965721898527782</v>
      </c>
      <c r="G8" s="12">
        <v>24.69406710530462</v>
      </c>
      <c r="H8" s="12">
        <v>21.997634546244058</v>
      </c>
      <c r="I8" s="12">
        <v>23.53594758680358</v>
      </c>
      <c r="J8" s="12">
        <v>21.7068920154084</v>
      </c>
      <c r="K8" s="12">
        <v>17.900110998478414</v>
      </c>
      <c r="L8" s="12">
        <v>16.077941020029403</v>
      </c>
      <c r="M8" s="12">
        <v>21.05136492707185</v>
      </c>
      <c r="N8" s="12">
        <v>26.171139237538224</v>
      </c>
      <c r="O8" s="12">
        <v>26.43928112910161</v>
      </c>
      <c r="P8" s="12">
        <v>29.473279318029068</v>
      </c>
      <c r="Q8" s="12">
        <v>24.292286654398595</v>
      </c>
      <c r="R8" s="71">
        <v>37.582666970886315</v>
      </c>
    </row>
    <row r="9" spans="1:18" ht="15">
      <c r="A9" s="1" t="s">
        <v>9</v>
      </c>
      <c r="B9" s="12">
        <v>650.4542309397616</v>
      </c>
      <c r="C9" s="12">
        <v>643.9584459814579</v>
      </c>
      <c r="D9" s="12">
        <v>686.437824726206</v>
      </c>
      <c r="E9" s="12">
        <v>627.0620550126076</v>
      </c>
      <c r="F9" s="12">
        <v>527.9801696328304</v>
      </c>
      <c r="G9" s="12">
        <v>572.4032922104798</v>
      </c>
      <c r="H9" s="12">
        <v>521.9148073705159</v>
      </c>
      <c r="I9" s="12">
        <v>548.5217972709822</v>
      </c>
      <c r="J9" s="12">
        <v>523.7886202575005</v>
      </c>
      <c r="K9" s="12">
        <v>514.2185711724546</v>
      </c>
      <c r="L9" s="12">
        <v>512.4453697488202</v>
      </c>
      <c r="M9" s="12">
        <v>510.0805514291319</v>
      </c>
      <c r="N9" s="12">
        <v>498.30773395958147</v>
      </c>
      <c r="O9" s="12">
        <v>498.2064724602293</v>
      </c>
      <c r="P9" s="25">
        <v>484.10290431539704</v>
      </c>
      <c r="Q9" s="25">
        <v>492.6123823280579</v>
      </c>
      <c r="R9" s="74">
        <v>594.0909483370383</v>
      </c>
    </row>
    <row r="10" spans="1:18" ht="15">
      <c r="A10" s="1" t="s">
        <v>10</v>
      </c>
      <c r="B10" s="12">
        <v>151.2733017224162</v>
      </c>
      <c r="C10" s="12">
        <v>159.30736716964046</v>
      </c>
      <c r="D10" s="12">
        <v>162.48803699999993</v>
      </c>
      <c r="E10" s="12">
        <v>195.42049852000002</v>
      </c>
      <c r="F10" s="12">
        <v>214.74993384</v>
      </c>
      <c r="G10" s="12">
        <v>221.76548948935545</v>
      </c>
      <c r="H10" s="12">
        <v>224.554242</v>
      </c>
      <c r="I10" s="12">
        <v>213.25569799999997</v>
      </c>
      <c r="J10" s="12">
        <v>219.93004952999996</v>
      </c>
      <c r="K10" s="12">
        <v>224.33394993184285</v>
      </c>
      <c r="L10" s="12">
        <v>219.36944798437412</v>
      </c>
      <c r="M10" s="12">
        <v>229.7543594425773</v>
      </c>
      <c r="N10" s="12">
        <v>231.33116347459062</v>
      </c>
      <c r="O10" s="12">
        <v>233.2685342083923</v>
      </c>
      <c r="P10" s="25">
        <v>201.01347891181513</v>
      </c>
      <c r="Q10" s="25">
        <v>208.6173730200419</v>
      </c>
      <c r="R10" s="74">
        <v>225.26380082853794</v>
      </c>
    </row>
    <row r="11" spans="1:18" ht="15">
      <c r="A11" s="1" t="s">
        <v>11</v>
      </c>
      <c r="B11" s="12">
        <v>551.4068685095918</v>
      </c>
      <c r="C11" s="12">
        <v>558.0838336901172</v>
      </c>
      <c r="D11" s="12">
        <v>584.4047678467061</v>
      </c>
      <c r="E11" s="12">
        <v>536.4567791884813</v>
      </c>
      <c r="F11" s="12">
        <v>509.26569523645674</v>
      </c>
      <c r="G11" s="12">
        <v>532.9670949658619</v>
      </c>
      <c r="H11" s="12">
        <v>539.6300528711704</v>
      </c>
      <c r="I11" s="12">
        <v>532.4537351834247</v>
      </c>
      <c r="J11" s="12">
        <v>535.3365851839832</v>
      </c>
      <c r="K11" s="12">
        <v>531.9431713706608</v>
      </c>
      <c r="L11" s="12">
        <v>507.8120381700261</v>
      </c>
      <c r="M11" s="12">
        <v>511.1726492956354</v>
      </c>
      <c r="N11" s="12">
        <v>501.7049307885516</v>
      </c>
      <c r="O11" s="12">
        <v>515.493949589377</v>
      </c>
      <c r="P11" s="25">
        <v>510.17109584926635</v>
      </c>
      <c r="Q11" s="25">
        <v>523.3006266704724</v>
      </c>
      <c r="R11" s="74">
        <v>640.717622268529</v>
      </c>
    </row>
    <row r="12" spans="1:18" ht="15">
      <c r="A12" s="1" t="s">
        <v>12</v>
      </c>
      <c r="B12" s="12">
        <v>848.3841323522814</v>
      </c>
      <c r="C12" s="12">
        <v>874.0128682020609</v>
      </c>
      <c r="D12" s="12">
        <v>931.4359490492543</v>
      </c>
      <c r="E12" s="12">
        <v>794.1618082557454</v>
      </c>
      <c r="F12" s="12">
        <v>827.9660238409992</v>
      </c>
      <c r="G12" s="12">
        <v>930.1201833647364</v>
      </c>
      <c r="H12" s="12">
        <v>900.793480482114</v>
      </c>
      <c r="I12" s="12">
        <v>923.333264648136</v>
      </c>
      <c r="J12" s="12">
        <v>913.1516097171002</v>
      </c>
      <c r="K12" s="12">
        <v>903.6153246068295</v>
      </c>
      <c r="L12" s="12">
        <v>908.782750903424</v>
      </c>
      <c r="M12" s="12">
        <v>895.6008978915987</v>
      </c>
      <c r="N12" s="12">
        <v>894.9061703616964</v>
      </c>
      <c r="O12" s="12">
        <v>896.4453745805522</v>
      </c>
      <c r="P12" s="12">
        <v>848.0890286422289</v>
      </c>
      <c r="Q12" s="12">
        <v>922.2765774888514</v>
      </c>
      <c r="R12" s="71">
        <v>1148.3352597105866</v>
      </c>
    </row>
    <row r="13" spans="1:18" ht="15">
      <c r="A13" s="1" t="s">
        <v>13</v>
      </c>
      <c r="B13" s="12">
        <v>382.22636867477263</v>
      </c>
      <c r="C13" s="12">
        <v>455.5435500020251</v>
      </c>
      <c r="D13" s="12">
        <v>468.7810630100001</v>
      </c>
      <c r="E13" s="12">
        <v>402.40092583576336</v>
      </c>
      <c r="F13" s="12">
        <v>432.54394875919985</v>
      </c>
      <c r="G13" s="12">
        <v>453.98348606939743</v>
      </c>
      <c r="H13" s="12">
        <v>461.9411708648823</v>
      </c>
      <c r="I13" s="12">
        <v>432.15419607687306</v>
      </c>
      <c r="J13" s="12">
        <v>491.28483432366977</v>
      </c>
      <c r="K13" s="12">
        <v>539.901042172917</v>
      </c>
      <c r="L13" s="12">
        <v>626.4695112569848</v>
      </c>
      <c r="M13" s="12">
        <v>650.9672060696541</v>
      </c>
      <c r="N13" s="12">
        <v>678.5477996167384</v>
      </c>
      <c r="O13" s="12">
        <v>802.1232068368166</v>
      </c>
      <c r="P13" s="12">
        <v>693.4277279905339</v>
      </c>
      <c r="Q13" s="12">
        <v>746.8894602663579</v>
      </c>
      <c r="R13" s="71">
        <v>950.260431253264</v>
      </c>
    </row>
    <row r="14" spans="1:18" ht="15">
      <c r="A14" s="1" t="s">
        <v>14</v>
      </c>
      <c r="B14" s="12">
        <v>1036.4021976365227</v>
      </c>
      <c r="C14" s="12">
        <v>1241.4981326025784</v>
      </c>
      <c r="D14" s="12">
        <v>1253.7837706272214</v>
      </c>
      <c r="E14" s="12">
        <v>1135.2915294507134</v>
      </c>
      <c r="F14" s="12">
        <v>1112.8097608874102</v>
      </c>
      <c r="G14" s="12">
        <v>1019.8753379560228</v>
      </c>
      <c r="H14" s="12">
        <v>979.2291183247534</v>
      </c>
      <c r="I14" s="12">
        <v>1095.609407214012</v>
      </c>
      <c r="J14" s="12">
        <v>1066.2594307627278</v>
      </c>
      <c r="K14" s="12">
        <v>1059.7341507258195</v>
      </c>
      <c r="L14" s="12">
        <v>1131.9492882523098</v>
      </c>
      <c r="M14" s="12">
        <v>1231.5627295802406</v>
      </c>
      <c r="N14" s="12">
        <v>1354.2507486724555</v>
      </c>
      <c r="O14" s="12">
        <v>1518.8685354626555</v>
      </c>
      <c r="P14" s="12">
        <v>770.1140566421316</v>
      </c>
      <c r="Q14" s="12">
        <v>654.2045364941346</v>
      </c>
      <c r="R14" s="71">
        <v>1407.5336654478347</v>
      </c>
    </row>
    <row r="15" spans="1:18" ht="15">
      <c r="A15" s="1" t="s">
        <v>15</v>
      </c>
      <c r="B15" s="12">
        <v>452.8476292859144</v>
      </c>
      <c r="C15" s="12">
        <v>612.919215074497</v>
      </c>
      <c r="D15" s="12">
        <v>580.8288345962386</v>
      </c>
      <c r="E15" s="12">
        <v>545.9820341502625</v>
      </c>
      <c r="F15" s="12">
        <v>554.0049562365531</v>
      </c>
      <c r="G15" s="12">
        <v>582.2935366226783</v>
      </c>
      <c r="H15" s="12">
        <v>593.5894236922048</v>
      </c>
      <c r="I15" s="12">
        <v>556.5128744022272</v>
      </c>
      <c r="J15" s="12">
        <v>520.5576662104115</v>
      </c>
      <c r="K15" s="12">
        <v>508.8026628535531</v>
      </c>
      <c r="L15" s="12">
        <v>492.9602772190381</v>
      </c>
      <c r="M15" s="12">
        <v>463.60336222530157</v>
      </c>
      <c r="N15" s="12">
        <v>439.8858806426217</v>
      </c>
      <c r="O15" s="12">
        <v>435.6496544428814</v>
      </c>
      <c r="P15" s="12">
        <v>447.73953890222555</v>
      </c>
      <c r="Q15" s="12">
        <v>465.784320597336</v>
      </c>
      <c r="R15" s="71">
        <v>487.389511525369</v>
      </c>
    </row>
    <row r="16" spans="1:18" ht="15">
      <c r="A16" s="1" t="s">
        <v>16</v>
      </c>
      <c r="B16" s="12">
        <v>837.9966775899999</v>
      </c>
      <c r="C16" s="12">
        <v>856.8185646566667</v>
      </c>
      <c r="D16" s="12">
        <v>831.7845257425926</v>
      </c>
      <c r="E16" s="12">
        <v>921.0408279743399</v>
      </c>
      <c r="F16" s="12">
        <v>808.5165649929039</v>
      </c>
      <c r="G16" s="12">
        <v>761.9443508107116</v>
      </c>
      <c r="H16" s="12">
        <v>757.1550507424577</v>
      </c>
      <c r="I16" s="12">
        <v>764.6995602922649</v>
      </c>
      <c r="J16" s="12">
        <v>770.7888719357804</v>
      </c>
      <c r="K16" s="12">
        <v>833.4364302220031</v>
      </c>
      <c r="L16" s="12">
        <v>822.5308723891449</v>
      </c>
      <c r="M16" s="12">
        <v>862.0994528501762</v>
      </c>
      <c r="N16" s="12">
        <v>856.3806786831844</v>
      </c>
      <c r="O16" s="12">
        <v>883.3905662369449</v>
      </c>
      <c r="P16" s="12">
        <v>859.3556682229537</v>
      </c>
      <c r="Q16" s="12">
        <v>809.0761366278504</v>
      </c>
      <c r="R16" s="71">
        <v>808.231317697926</v>
      </c>
    </row>
    <row r="17" spans="1:18" ht="15">
      <c r="A17" s="1" t="s">
        <v>17</v>
      </c>
      <c r="B17" s="12">
        <v>703.0003029804432</v>
      </c>
      <c r="C17" s="12">
        <v>791.5617008405609</v>
      </c>
      <c r="D17" s="12">
        <v>792.8536331427445</v>
      </c>
      <c r="E17" s="12">
        <v>739.3528711313094</v>
      </c>
      <c r="F17" s="12">
        <v>818.2729656529337</v>
      </c>
      <c r="G17" s="12">
        <v>883.2383172426058</v>
      </c>
      <c r="H17" s="12">
        <v>967.3298437658125</v>
      </c>
      <c r="I17" s="12">
        <v>1030.0014109406088</v>
      </c>
      <c r="J17" s="12">
        <v>1060.4758367546106</v>
      </c>
      <c r="K17" s="12">
        <v>1041.6184853530447</v>
      </c>
      <c r="L17" s="12">
        <v>983.2506835975155</v>
      </c>
      <c r="M17" s="12">
        <v>972.7492707485776</v>
      </c>
      <c r="N17" s="12">
        <v>936.5495051466058</v>
      </c>
      <c r="O17" s="12">
        <v>1086.6839410494372</v>
      </c>
      <c r="P17" s="12">
        <v>1126.7801838050214</v>
      </c>
      <c r="Q17" s="12">
        <v>1182.7370515407301</v>
      </c>
      <c r="R17" s="71">
        <v>1216.4098809242819</v>
      </c>
    </row>
    <row r="18" spans="1:18" ht="15">
      <c r="A18" s="1" t="s">
        <v>18</v>
      </c>
      <c r="B18" s="12">
        <v>831.1206307298057</v>
      </c>
      <c r="C18" s="12">
        <v>864.7228327837859</v>
      </c>
      <c r="D18" s="12">
        <v>892.0088009811304</v>
      </c>
      <c r="E18" s="12">
        <v>838.1419711148399</v>
      </c>
      <c r="F18" s="12">
        <v>748.0717017527046</v>
      </c>
      <c r="G18" s="12">
        <v>731.6198127166853</v>
      </c>
      <c r="H18" s="12">
        <v>613.0018101943033</v>
      </c>
      <c r="I18" s="12">
        <v>658.4385077238001</v>
      </c>
      <c r="J18" s="12">
        <v>642.7757607669097</v>
      </c>
      <c r="K18" s="12">
        <v>682.8614736637425</v>
      </c>
      <c r="L18" s="12">
        <v>711.8939772894303</v>
      </c>
      <c r="M18" s="12">
        <v>746.0810142018368</v>
      </c>
      <c r="N18" s="12">
        <v>790.8728932896587</v>
      </c>
      <c r="O18" s="12">
        <v>802.8650320317001</v>
      </c>
      <c r="P18" s="12">
        <v>773.0068366793851</v>
      </c>
      <c r="Q18" s="12">
        <v>877.1061096435947</v>
      </c>
      <c r="R18" s="71">
        <v>1046.0027707936729</v>
      </c>
    </row>
    <row r="19" spans="1:18" ht="15">
      <c r="A19" s="1" t="s">
        <v>19</v>
      </c>
      <c r="B19" s="12">
        <v>411.76318115905843</v>
      </c>
      <c r="C19" s="12">
        <v>415.1539081080839</v>
      </c>
      <c r="D19" s="12">
        <v>470.9547142892819</v>
      </c>
      <c r="E19" s="12">
        <v>486.67214349</v>
      </c>
      <c r="F19" s="12">
        <v>558.9436462200003</v>
      </c>
      <c r="G19" s="12">
        <v>553.0128599900007</v>
      </c>
      <c r="H19" s="12">
        <v>560.9482827700003</v>
      </c>
      <c r="I19" s="12">
        <v>564.1313931700013</v>
      </c>
      <c r="J19" s="12">
        <v>509.0153596400014</v>
      </c>
      <c r="K19" s="12">
        <v>487.9603895500026</v>
      </c>
      <c r="L19" s="12">
        <v>483.2813381700026</v>
      </c>
      <c r="M19" s="12">
        <v>481.0284178300028</v>
      </c>
      <c r="N19" s="12">
        <v>487.8272454600013</v>
      </c>
      <c r="O19" s="12">
        <v>445.65041129526014</v>
      </c>
      <c r="P19" s="12">
        <v>462.6685662400008</v>
      </c>
      <c r="Q19" s="12">
        <v>466.3355818754013</v>
      </c>
      <c r="R19" s="71">
        <v>479.346699331486</v>
      </c>
    </row>
    <row r="20" spans="1:18" ht="15">
      <c r="A20" s="1" t="s">
        <v>20</v>
      </c>
      <c r="B20" s="12">
        <v>223.86902614000005</v>
      </c>
      <c r="C20" s="12">
        <v>225.89656900000003</v>
      </c>
      <c r="D20" s="12">
        <v>254.70328757999994</v>
      </c>
      <c r="E20" s="12">
        <v>245.07931946999997</v>
      </c>
      <c r="F20" s="12">
        <v>276.701596</v>
      </c>
      <c r="G20" s="12">
        <v>272.97342831000003</v>
      </c>
      <c r="H20" s="12">
        <v>284.8459056499997</v>
      </c>
      <c r="I20" s="12">
        <v>286.76445028999956</v>
      </c>
      <c r="J20" s="12">
        <v>281.2159260899995</v>
      </c>
      <c r="K20" s="12">
        <v>276.8676860499996</v>
      </c>
      <c r="L20" s="12">
        <v>273.14243663999946</v>
      </c>
      <c r="M20" s="12">
        <v>275.3860740899994</v>
      </c>
      <c r="N20" s="12">
        <v>283.95949903999946</v>
      </c>
      <c r="O20" s="12">
        <v>286.9815170499994</v>
      </c>
      <c r="P20" s="12">
        <v>285.53508382999956</v>
      </c>
      <c r="Q20" s="12">
        <v>288.25358278</v>
      </c>
      <c r="R20" s="71">
        <v>301.26575203000004</v>
      </c>
    </row>
    <row r="21" spans="1:18" ht="15">
      <c r="A21" s="1" t="s">
        <v>21</v>
      </c>
      <c r="B21" s="12">
        <v>90.57699701</v>
      </c>
      <c r="C21" s="12">
        <v>90.69551629999998</v>
      </c>
      <c r="D21" s="12">
        <v>100.11772024999999</v>
      </c>
      <c r="E21" s="12">
        <v>107.69260235000004</v>
      </c>
      <c r="F21" s="12">
        <v>114.52959179</v>
      </c>
      <c r="G21" s="12">
        <v>107.89255446000001</v>
      </c>
      <c r="H21" s="12">
        <v>110.08539468999997</v>
      </c>
      <c r="I21" s="12">
        <v>108.40415524</v>
      </c>
      <c r="J21" s="12">
        <v>103.69616900999999</v>
      </c>
      <c r="K21" s="12">
        <v>99.84278810999999</v>
      </c>
      <c r="L21" s="12">
        <v>98.31033386999995</v>
      </c>
      <c r="M21" s="12">
        <v>99.14123360999996</v>
      </c>
      <c r="N21" s="12">
        <v>101.42660722000001</v>
      </c>
      <c r="O21" s="12">
        <v>97.94189481</v>
      </c>
      <c r="P21" s="12">
        <v>103.40840979999999</v>
      </c>
      <c r="Q21" s="12">
        <v>113.12933610999998</v>
      </c>
      <c r="R21" s="71">
        <v>115.03679701000002</v>
      </c>
    </row>
    <row r="22" spans="1:18" ht="15">
      <c r="A22" s="1" t="s">
        <v>22</v>
      </c>
      <c r="B22" s="12">
        <v>299.0674685723624</v>
      </c>
      <c r="C22" s="12">
        <v>307.28204815874403</v>
      </c>
      <c r="D22" s="12">
        <v>365.3533187038908</v>
      </c>
      <c r="E22" s="12">
        <v>379.82070629511156</v>
      </c>
      <c r="F22" s="12">
        <v>389.4702120926696</v>
      </c>
      <c r="G22" s="12">
        <v>401.4337210300872</v>
      </c>
      <c r="H22" s="12">
        <v>421.26281688577495</v>
      </c>
      <c r="I22" s="12">
        <v>456.5011991556048</v>
      </c>
      <c r="J22" s="12">
        <v>499.60624052333327</v>
      </c>
      <c r="K22" s="12">
        <v>522.7673720795619</v>
      </c>
      <c r="L22" s="12">
        <v>553.9608921103</v>
      </c>
      <c r="M22" s="12">
        <v>559.2570408221113</v>
      </c>
      <c r="N22" s="12">
        <v>559.2519542528483</v>
      </c>
      <c r="O22" s="12">
        <v>551.8850760155949</v>
      </c>
      <c r="P22" s="12">
        <v>561.022426983157</v>
      </c>
      <c r="Q22" s="12">
        <v>567.3798367300792</v>
      </c>
      <c r="R22" s="71">
        <v>554.3982330859803</v>
      </c>
    </row>
    <row r="23" spans="1:18" ht="15">
      <c r="A23" s="1" t="s">
        <v>23</v>
      </c>
      <c r="B23" s="12">
        <v>186.09547924455745</v>
      </c>
      <c r="C23" s="12">
        <v>179.36209455706737</v>
      </c>
      <c r="D23" s="12">
        <v>186.31450326158165</v>
      </c>
      <c r="E23" s="12">
        <v>211.27183746728352</v>
      </c>
      <c r="F23" s="12">
        <v>190.03825312373297</v>
      </c>
      <c r="G23" s="12">
        <v>191.31760159750485</v>
      </c>
      <c r="H23" s="12">
        <v>180.182763362594</v>
      </c>
      <c r="I23" s="12">
        <v>157.4028855479814</v>
      </c>
      <c r="J23" s="12">
        <v>138.8844931487151</v>
      </c>
      <c r="K23" s="12">
        <v>147.74047430684837</v>
      </c>
      <c r="L23" s="12">
        <v>165.2479828538848</v>
      </c>
      <c r="M23" s="12">
        <v>170.99066161421953</v>
      </c>
      <c r="N23" s="12">
        <v>170.34806941581957</v>
      </c>
      <c r="O23" s="12">
        <v>184.21696939464607</v>
      </c>
      <c r="P23" s="12">
        <v>189.58272496213567</v>
      </c>
      <c r="Q23" s="12">
        <v>176.41889805011408</v>
      </c>
      <c r="R23" s="71">
        <v>177.9291570705227</v>
      </c>
    </row>
    <row r="24" spans="1:18" ht="15">
      <c r="A24" s="13" t="s">
        <v>24</v>
      </c>
      <c r="B24" s="14">
        <f>SUM(B7:B22)-B23</f>
        <v>7421.851910065794</v>
      </c>
      <c r="C24" s="14">
        <f aca="true" t="shared" si="0" ref="C24:M24">SUM(C7:C22)-C23</f>
        <v>8059.574709674302</v>
      </c>
      <c r="D24" s="14">
        <f t="shared" si="0"/>
        <v>8329.498279992673</v>
      </c>
      <c r="E24" s="14">
        <f t="shared" si="0"/>
        <v>7889.285554273469</v>
      </c>
      <c r="F24" s="14">
        <f t="shared" si="0"/>
        <v>7852.011933115549</v>
      </c>
      <c r="G24" s="14">
        <f t="shared" si="0"/>
        <v>7982.381634328146</v>
      </c>
      <c r="H24" s="14">
        <f t="shared" si="0"/>
        <v>7925.942063601011</v>
      </c>
      <c r="I24" s="14">
        <f t="shared" si="0"/>
        <v>8202.350981513506</v>
      </c>
      <c r="J24" s="14">
        <f t="shared" si="0"/>
        <v>8178.882142567894</v>
      </c>
      <c r="K24" s="14">
        <f t="shared" si="0"/>
        <v>8249.315792518317</v>
      </c>
      <c r="L24" s="14">
        <f t="shared" si="0"/>
        <v>8332.742025310105</v>
      </c>
      <c r="M24" s="14">
        <f t="shared" si="0"/>
        <v>8504.677085623835</v>
      </c>
      <c r="N24" s="14">
        <f>SUM(N7:N22)-N23</f>
        <v>8674.391415154096</v>
      </c>
      <c r="O24" s="14">
        <f>SUM(O7:O22)-O23</f>
        <v>9112.92403947135</v>
      </c>
      <c r="P24" s="14">
        <f>SUM(P7:P22)-P23</f>
        <v>8219.34875615391</v>
      </c>
      <c r="Q24" s="14">
        <f>SUM(Q7:Q22)-Q23</f>
        <v>8354.328329578364</v>
      </c>
      <c r="R24" s="72">
        <f>SUM(R7:R22)-R23</f>
        <v>10002.729654677163</v>
      </c>
    </row>
    <row r="25" spans="1:18" ht="15">
      <c r="A25" s="1" t="s">
        <v>28</v>
      </c>
      <c r="B25" s="12">
        <v>1012.7948459200001</v>
      </c>
      <c r="C25" s="12">
        <v>1291.9611970400001</v>
      </c>
      <c r="D25" s="12">
        <v>1251.3224702</v>
      </c>
      <c r="E25" s="12">
        <v>1044.33368818</v>
      </c>
      <c r="F25" s="12">
        <v>1217.5335437899998</v>
      </c>
      <c r="G25" s="12">
        <v>1342.30537277</v>
      </c>
      <c r="H25" s="12">
        <v>1319.43318019</v>
      </c>
      <c r="I25" s="12">
        <v>1184.55441766</v>
      </c>
      <c r="J25" s="12">
        <v>1244.79517761</v>
      </c>
      <c r="K25" s="12">
        <v>1227.98507669</v>
      </c>
      <c r="L25" s="12">
        <v>1363.6786723700002</v>
      </c>
      <c r="M25" s="12">
        <v>1496.2385343199999</v>
      </c>
      <c r="N25" s="12">
        <v>1582.2989451800001</v>
      </c>
      <c r="O25" s="12">
        <v>1621.35446584</v>
      </c>
      <c r="P25" s="12">
        <v>1340.1643674200002</v>
      </c>
      <c r="Q25" s="12">
        <v>1536.2237163200002</v>
      </c>
      <c r="R25" s="71">
        <v>1678.6177356399999</v>
      </c>
    </row>
    <row r="26" spans="1:18" ht="15">
      <c r="A26" s="30" t="s">
        <v>29</v>
      </c>
      <c r="B26" s="31">
        <f>SUM(B24:B25)</f>
        <v>8434.646755985794</v>
      </c>
      <c r="C26" s="31">
        <f aca="true" t="shared" si="1" ref="C26:M26">SUM(C24:C25)</f>
        <v>9351.535906714302</v>
      </c>
      <c r="D26" s="31">
        <f t="shared" si="1"/>
        <v>9580.820750192674</v>
      </c>
      <c r="E26" s="31">
        <f t="shared" si="1"/>
        <v>8933.61924245347</v>
      </c>
      <c r="F26" s="31">
        <f t="shared" si="1"/>
        <v>9069.545476905549</v>
      </c>
      <c r="G26" s="31">
        <f t="shared" si="1"/>
        <v>9324.687007098146</v>
      </c>
      <c r="H26" s="31">
        <f t="shared" si="1"/>
        <v>9245.375243791012</v>
      </c>
      <c r="I26" s="31">
        <f t="shared" si="1"/>
        <v>9386.905399173505</v>
      </c>
      <c r="J26" s="31">
        <f t="shared" si="1"/>
        <v>9423.677320177894</v>
      </c>
      <c r="K26" s="31">
        <f t="shared" si="1"/>
        <v>9477.300869208317</v>
      </c>
      <c r="L26" s="31">
        <f t="shared" si="1"/>
        <v>9696.420697680105</v>
      </c>
      <c r="M26" s="31">
        <f t="shared" si="1"/>
        <v>10000.915619943835</v>
      </c>
      <c r="N26" s="31">
        <f>SUM(N24:N25)</f>
        <v>10256.690360334096</v>
      </c>
      <c r="O26" s="31">
        <f>SUM(O24:O25)</f>
        <v>10734.278505311351</v>
      </c>
      <c r="P26" s="31">
        <f>SUM(P24:P25)</f>
        <v>9559.51312357391</v>
      </c>
      <c r="Q26" s="31">
        <f>SUM(Q24:Q25)</f>
        <v>9890.552045898365</v>
      </c>
      <c r="R26" s="73">
        <f>SUM(R24:R25)</f>
        <v>11681.347390317163</v>
      </c>
    </row>
    <row r="27" spans="1:18" ht="15">
      <c r="A27" s="1"/>
      <c r="B27" s="12">
        <f>B26-'[1]A'!$AC$39</f>
        <v>0</v>
      </c>
      <c r="C27" s="2"/>
      <c r="D27" s="2"/>
      <c r="E27" s="2"/>
      <c r="F27" s="2"/>
      <c r="G27" s="2"/>
      <c r="H27" s="2"/>
      <c r="I27" s="2"/>
      <c r="J27" s="2"/>
      <c r="M27" s="60"/>
      <c r="N27" s="60"/>
      <c r="R27" s="38"/>
    </row>
    <row r="28" spans="1:18" ht="15">
      <c r="A28" s="30" t="s">
        <v>68</v>
      </c>
      <c r="B28" s="31">
        <v>27.146495647643725</v>
      </c>
      <c r="C28" s="31">
        <v>29.39305145760139</v>
      </c>
      <c r="D28" s="31">
        <v>30.30010287374563</v>
      </c>
      <c r="E28" s="31">
        <v>28.65704887131663</v>
      </c>
      <c r="F28" s="31">
        <v>28.439014607444943</v>
      </c>
      <c r="G28" s="31">
        <v>28.869372999378466</v>
      </c>
      <c r="H28" s="31">
        <v>28.634183755783997</v>
      </c>
      <c r="I28" s="31">
        <v>29.558021555003624</v>
      </c>
      <c r="J28" s="31">
        <v>29.505346834660514</v>
      </c>
      <c r="K28" s="31">
        <v>29.820432820807053</v>
      </c>
      <c r="L28" s="31">
        <v>30.19109429460183</v>
      </c>
      <c r="M28" s="31">
        <v>30.942638740067725</v>
      </c>
      <c r="N28" s="31">
        <v>31.678711198266388</v>
      </c>
      <c r="O28" s="31">
        <v>33.47226307688566</v>
      </c>
      <c r="P28" s="31">
        <v>30.28299064967655</v>
      </c>
      <c r="Q28" s="31">
        <v>30.964205131014005</v>
      </c>
      <c r="R28" s="73">
        <v>37.34716912783495</v>
      </c>
    </row>
    <row r="29" spans="1:18" ht="15">
      <c r="A29" s="15"/>
      <c r="B29" s="3"/>
      <c r="C29" s="3"/>
      <c r="D29" s="3"/>
      <c r="E29" s="3"/>
      <c r="F29" s="3"/>
      <c r="G29" s="3"/>
      <c r="H29" s="3"/>
      <c r="I29" s="3"/>
      <c r="J29" s="3"/>
      <c r="K29" s="3"/>
      <c r="L29" s="3"/>
      <c r="M29" s="3"/>
      <c r="N29" s="3"/>
      <c r="O29" s="3"/>
      <c r="P29" s="3"/>
      <c r="Q29" s="3"/>
      <c r="R29" s="36"/>
    </row>
    <row r="30" spans="1:18" ht="15">
      <c r="A30" s="16" t="s">
        <v>25</v>
      </c>
      <c r="B30" s="59">
        <f>B24+B23</f>
        <v>7607.947389310351</v>
      </c>
      <c r="C30" s="59">
        <f aca="true" t="shared" si="2" ref="C30:R30">C24+C23</f>
        <v>8238.936804231369</v>
      </c>
      <c r="D30" s="59">
        <f t="shared" si="2"/>
        <v>8515.812783254254</v>
      </c>
      <c r="E30" s="59">
        <f t="shared" si="2"/>
        <v>8100.557391740752</v>
      </c>
      <c r="F30" s="59">
        <f t="shared" si="2"/>
        <v>8042.050186239282</v>
      </c>
      <c r="G30" s="59">
        <f t="shared" si="2"/>
        <v>8173.699235925651</v>
      </c>
      <c r="H30" s="59">
        <f t="shared" si="2"/>
        <v>8106.124826963605</v>
      </c>
      <c r="I30" s="59">
        <f t="shared" si="2"/>
        <v>8359.753867061487</v>
      </c>
      <c r="J30" s="59">
        <f t="shared" si="2"/>
        <v>8317.766635716609</v>
      </c>
      <c r="K30" s="59">
        <f t="shared" si="2"/>
        <v>8397.056266825166</v>
      </c>
      <c r="L30" s="59">
        <f t="shared" si="2"/>
        <v>8497.99000816399</v>
      </c>
      <c r="M30" s="59">
        <f t="shared" si="2"/>
        <v>8675.667747238054</v>
      </c>
      <c r="N30" s="59">
        <f t="shared" si="2"/>
        <v>8844.739484569915</v>
      </c>
      <c r="O30" s="59">
        <f t="shared" si="2"/>
        <v>9297.141008865996</v>
      </c>
      <c r="P30" s="59">
        <f t="shared" si="2"/>
        <v>8408.931481116046</v>
      </c>
      <c r="Q30" s="59">
        <f t="shared" si="2"/>
        <v>8530.747227628479</v>
      </c>
      <c r="R30" s="59">
        <f t="shared" si="2"/>
        <v>10180.658811747686</v>
      </c>
    </row>
    <row r="31" spans="14:18" ht="15">
      <c r="N31" s="59"/>
      <c r="O31" s="59"/>
      <c r="P31" s="59"/>
      <c r="Q31" s="59"/>
      <c r="R31" s="59"/>
    </row>
    <row r="32" spans="2:10" ht="15">
      <c r="B32" s="14"/>
      <c r="C32" s="14"/>
      <c r="D32" s="14"/>
      <c r="E32" s="14"/>
      <c r="F32" s="14"/>
      <c r="G32" s="14"/>
      <c r="H32" s="14"/>
      <c r="I32" s="14"/>
      <c r="J32" s="14"/>
    </row>
  </sheetData>
  <mergeCells count="3">
    <mergeCell ref="A1:R1"/>
    <mergeCell ref="A2:R2"/>
    <mergeCell ref="A3:R3"/>
  </mergeCells>
  <printOptions gridLines="1"/>
  <pageMargins left="0.7" right="0.7" top="0.75" bottom="0.75" header="0.3" footer="0.3"/>
  <pageSetup fitToHeight="0"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topLeftCell="C4">
      <selection activeCell="B28" sqref="B28"/>
    </sheetView>
  </sheetViews>
  <sheetFormatPr defaultColWidth="9.140625" defaultRowHeight="15"/>
  <cols>
    <col min="1" max="1" width="38.7109375" style="0" bestFit="1" customWidth="1"/>
    <col min="2" max="11" width="9.57421875" style="0" bestFit="1" customWidth="1"/>
    <col min="12" max="12" width="9.7109375" style="0" customWidth="1"/>
    <col min="13" max="17" width="10.140625" style="0" customWidth="1"/>
    <col min="18" max="18" width="9.7109375" style="0" customWidth="1"/>
  </cols>
  <sheetData>
    <row r="1" spans="1:18" ht="15">
      <c r="A1" s="128" t="s">
        <v>32</v>
      </c>
      <c r="B1" s="129"/>
      <c r="C1" s="129"/>
      <c r="D1" s="129"/>
      <c r="E1" s="129"/>
      <c r="F1" s="129"/>
      <c r="G1" s="129"/>
      <c r="H1" s="129"/>
      <c r="I1" s="129"/>
      <c r="J1" s="129"/>
      <c r="K1" s="129"/>
      <c r="L1" s="129"/>
      <c r="M1" s="129"/>
      <c r="N1" s="129"/>
      <c r="O1" s="129"/>
      <c r="P1" s="129"/>
      <c r="Q1" s="129"/>
      <c r="R1" s="130"/>
    </row>
    <row r="2" spans="1:18" ht="15">
      <c r="A2" s="128" t="s">
        <v>2</v>
      </c>
      <c r="B2" s="129"/>
      <c r="C2" s="129"/>
      <c r="D2" s="129"/>
      <c r="E2" s="129"/>
      <c r="F2" s="129"/>
      <c r="G2" s="129"/>
      <c r="H2" s="129"/>
      <c r="I2" s="129"/>
      <c r="J2" s="129"/>
      <c r="K2" s="129"/>
      <c r="L2" s="129"/>
      <c r="M2" s="129"/>
      <c r="N2" s="129"/>
      <c r="O2" s="129"/>
      <c r="P2" s="129"/>
      <c r="Q2" s="129"/>
      <c r="R2" s="130"/>
    </row>
    <row r="3" spans="1:18" ht="15">
      <c r="A3" s="128" t="s">
        <v>33</v>
      </c>
      <c r="B3" s="129"/>
      <c r="C3" s="129"/>
      <c r="D3" s="129"/>
      <c r="E3" s="129"/>
      <c r="F3" s="129"/>
      <c r="G3" s="129"/>
      <c r="H3" s="129"/>
      <c r="I3" s="129"/>
      <c r="J3" s="129"/>
      <c r="K3" s="129"/>
      <c r="L3" s="129"/>
      <c r="M3" s="129"/>
      <c r="N3" s="129"/>
      <c r="O3" s="129"/>
      <c r="P3" s="129"/>
      <c r="Q3" s="129"/>
      <c r="R3" s="130"/>
    </row>
    <row r="4" spans="1:19" ht="15.75">
      <c r="A4" s="1"/>
      <c r="B4" s="2"/>
      <c r="C4" s="2"/>
      <c r="D4" s="2"/>
      <c r="E4" s="2"/>
      <c r="F4" s="2"/>
      <c r="G4" s="2"/>
      <c r="H4" s="2"/>
      <c r="I4" s="2"/>
      <c r="J4" s="2"/>
      <c r="K4" s="2"/>
      <c r="L4" s="39"/>
      <c r="R4" s="39" t="s">
        <v>34</v>
      </c>
      <c r="S4" s="1"/>
    </row>
    <row r="5" spans="1:18" ht="15">
      <c r="A5" s="1"/>
      <c r="B5" s="5" t="s">
        <v>126</v>
      </c>
      <c r="C5" s="5" t="s">
        <v>127</v>
      </c>
      <c r="D5" s="5" t="s">
        <v>128</v>
      </c>
      <c r="E5" s="5" t="s">
        <v>129</v>
      </c>
      <c r="F5" s="5" t="s">
        <v>130</v>
      </c>
      <c r="G5" s="5" t="s">
        <v>131</v>
      </c>
      <c r="H5" s="5" t="s">
        <v>132</v>
      </c>
      <c r="I5" s="5" t="s">
        <v>133</v>
      </c>
      <c r="J5" s="5" t="s">
        <v>134</v>
      </c>
      <c r="K5" s="6" t="s">
        <v>135</v>
      </c>
      <c r="L5" s="5" t="s">
        <v>136</v>
      </c>
      <c r="M5" s="76" t="s">
        <v>137</v>
      </c>
      <c r="N5" s="6" t="s">
        <v>138</v>
      </c>
      <c r="O5" s="5" t="s">
        <v>139</v>
      </c>
      <c r="P5" s="6" t="s">
        <v>5</v>
      </c>
      <c r="Q5" s="6" t="s">
        <v>6</v>
      </c>
      <c r="R5" s="5" t="s">
        <v>140</v>
      </c>
    </row>
    <row r="6" spans="1:18" ht="15">
      <c r="A6" s="1"/>
      <c r="B6" s="2"/>
      <c r="C6" s="2"/>
      <c r="D6" s="2"/>
      <c r="E6" s="2"/>
      <c r="F6" s="2"/>
      <c r="G6" s="2"/>
      <c r="H6" s="2"/>
      <c r="I6" s="2"/>
      <c r="J6" s="2"/>
      <c r="K6" s="2"/>
      <c r="L6" s="2"/>
      <c r="M6" s="37"/>
      <c r="N6" s="2"/>
      <c r="O6" s="2"/>
      <c r="P6" s="2"/>
      <c r="R6" s="38"/>
    </row>
    <row r="7" spans="1:18" ht="15">
      <c r="A7" s="30" t="s">
        <v>35</v>
      </c>
      <c r="B7" s="2"/>
      <c r="C7" s="2"/>
      <c r="D7" s="2"/>
      <c r="E7" s="2"/>
      <c r="F7" s="2"/>
      <c r="G7" s="2"/>
      <c r="H7" s="2"/>
      <c r="I7" s="2"/>
      <c r="J7" s="2"/>
      <c r="K7" s="2"/>
      <c r="L7" s="2"/>
      <c r="M7" s="2"/>
      <c r="N7" s="2"/>
      <c r="O7" s="2"/>
      <c r="P7" s="2"/>
      <c r="R7" s="38"/>
    </row>
    <row r="8" spans="1:18" ht="15">
      <c r="A8" s="13" t="s">
        <v>36</v>
      </c>
      <c r="B8" s="40">
        <f>SUM(B9:B10)</f>
        <v>122.31608308693025</v>
      </c>
      <c r="C8" s="40">
        <f aca="true" t="shared" si="0" ref="C8:M8">SUM(C9:C10)</f>
        <v>125.96733318768511</v>
      </c>
      <c r="D8" s="40">
        <f t="shared" si="0"/>
        <v>124.15449373218058</v>
      </c>
      <c r="E8" s="40">
        <f t="shared" si="0"/>
        <v>128.42602988146552</v>
      </c>
      <c r="F8" s="40">
        <f t="shared" si="0"/>
        <v>127.25769740609256</v>
      </c>
      <c r="G8" s="40">
        <f t="shared" si="0"/>
        <v>123.48170358172412</v>
      </c>
      <c r="H8" s="40">
        <f t="shared" si="0"/>
        <v>147.84579211337348</v>
      </c>
      <c r="I8" s="40">
        <f t="shared" si="0"/>
        <v>165.43626986674738</v>
      </c>
      <c r="J8" s="40">
        <f t="shared" si="0"/>
        <v>158.1767829951734</v>
      </c>
      <c r="K8" s="40">
        <f t="shared" si="0"/>
        <v>151.25265796425475</v>
      </c>
      <c r="L8" s="40">
        <f t="shared" si="0"/>
        <v>155.75284954258913</v>
      </c>
      <c r="M8" s="40">
        <f t="shared" si="0"/>
        <v>166.13212222413847</v>
      </c>
      <c r="N8" s="40">
        <f>SUM(N9:N10)</f>
        <v>203.36553472384367</v>
      </c>
      <c r="O8" s="40">
        <f>SUM(O9:O10)</f>
        <v>215.24756166705558</v>
      </c>
      <c r="P8" s="40">
        <f>SUM(P9:P10)</f>
        <v>253.0231949839016</v>
      </c>
      <c r="Q8" s="40">
        <f>SUM(Q9:Q10)</f>
        <v>188.7520288011716</v>
      </c>
      <c r="R8" s="41">
        <f>SUM(R9:R10)</f>
        <v>168.79345453229192</v>
      </c>
    </row>
    <row r="9" spans="1:18" ht="15">
      <c r="A9" s="1" t="s">
        <v>37</v>
      </c>
      <c r="B9" s="42">
        <v>19.775196602001998</v>
      </c>
      <c r="C9" s="42">
        <v>21.237923431825</v>
      </c>
      <c r="D9" s="42">
        <v>21.131793047522798</v>
      </c>
      <c r="E9" s="42">
        <v>18.4684660964122</v>
      </c>
      <c r="F9" s="42">
        <v>10.061703888104</v>
      </c>
      <c r="G9" s="42">
        <v>10.762925533669199</v>
      </c>
      <c r="H9" s="42">
        <v>11.594256478316998</v>
      </c>
      <c r="I9" s="42">
        <v>8.625710096219997</v>
      </c>
      <c r="J9" s="42">
        <v>7.5742110062456</v>
      </c>
      <c r="K9" s="42">
        <v>3.6871953696567</v>
      </c>
      <c r="L9" s="42">
        <v>4.3092902942343</v>
      </c>
      <c r="M9" s="42">
        <v>6.851295579672</v>
      </c>
      <c r="N9" s="42">
        <v>7.6708076892894</v>
      </c>
      <c r="O9" s="42">
        <v>3.9751678838587</v>
      </c>
      <c r="P9" s="42">
        <v>10.090874559</v>
      </c>
      <c r="Q9" s="42">
        <v>6.756532443999999</v>
      </c>
      <c r="R9" s="43">
        <v>6.9972977066612785</v>
      </c>
    </row>
    <row r="10" spans="1:18" ht="15">
      <c r="A10" s="44" t="s">
        <v>38</v>
      </c>
      <c r="B10" s="45">
        <f>SUM(B11:B14)</f>
        <v>102.54088648492825</v>
      </c>
      <c r="C10" s="45">
        <f aca="true" t="shared" si="1" ref="C10:R10">SUM(C11:C14)</f>
        <v>104.72940975586012</v>
      </c>
      <c r="D10" s="45">
        <f t="shared" si="1"/>
        <v>103.02270068465779</v>
      </c>
      <c r="E10" s="45">
        <f t="shared" si="1"/>
        <v>109.95756378505334</v>
      </c>
      <c r="F10" s="45">
        <f t="shared" si="1"/>
        <v>117.19599351798855</v>
      </c>
      <c r="G10" s="45">
        <f t="shared" si="1"/>
        <v>112.71877804805492</v>
      </c>
      <c r="H10" s="45">
        <f t="shared" si="1"/>
        <v>136.25153563505648</v>
      </c>
      <c r="I10" s="45">
        <f t="shared" si="1"/>
        <v>156.8105597705274</v>
      </c>
      <c r="J10" s="45">
        <f t="shared" si="1"/>
        <v>150.6025719889278</v>
      </c>
      <c r="K10" s="45">
        <f t="shared" si="1"/>
        <v>147.56546259459805</v>
      </c>
      <c r="L10" s="45">
        <f t="shared" si="1"/>
        <v>151.44355924835483</v>
      </c>
      <c r="M10" s="45">
        <f t="shared" si="1"/>
        <v>159.28082664446646</v>
      </c>
      <c r="N10" s="45">
        <f t="shared" si="1"/>
        <v>195.69472703455426</v>
      </c>
      <c r="O10" s="45">
        <f t="shared" si="1"/>
        <v>211.2723937831969</v>
      </c>
      <c r="P10" s="45">
        <f t="shared" si="1"/>
        <v>242.9323204249016</v>
      </c>
      <c r="Q10" s="45">
        <f t="shared" si="1"/>
        <v>181.99549635717162</v>
      </c>
      <c r="R10" s="46">
        <f t="shared" si="1"/>
        <v>161.79615682563065</v>
      </c>
    </row>
    <row r="11" spans="1:18" ht="15">
      <c r="A11" s="1" t="s">
        <v>39</v>
      </c>
      <c r="B11" s="42">
        <v>30.887988548308563</v>
      </c>
      <c r="C11" s="42">
        <v>32.49929101868</v>
      </c>
      <c r="D11" s="42">
        <v>22.53283885883833</v>
      </c>
      <c r="E11" s="42">
        <v>26.02253399060143</v>
      </c>
      <c r="F11" s="42">
        <v>37.495289604016534</v>
      </c>
      <c r="G11" s="42">
        <v>33.634136119475414</v>
      </c>
      <c r="H11" s="42">
        <v>50.77502908504531</v>
      </c>
      <c r="I11" s="42">
        <v>63.52203036040398</v>
      </c>
      <c r="J11" s="42">
        <v>59.043219569983854</v>
      </c>
      <c r="K11" s="42">
        <v>55.74765140840689</v>
      </c>
      <c r="L11" s="42">
        <v>58.697148548102135</v>
      </c>
      <c r="M11" s="42">
        <v>60.66535315564151</v>
      </c>
      <c r="N11" s="42">
        <v>93.48592757290498</v>
      </c>
      <c r="O11" s="42">
        <v>114.32009736400101</v>
      </c>
      <c r="P11" s="42">
        <v>151.9970467458108</v>
      </c>
      <c r="Q11" s="42">
        <v>81.04552776989063</v>
      </c>
      <c r="R11" s="43">
        <v>57.55818782862264</v>
      </c>
    </row>
    <row r="12" spans="1:18" ht="15">
      <c r="A12" s="1" t="s">
        <v>40</v>
      </c>
      <c r="B12" s="42">
        <v>60.26991619997648</v>
      </c>
      <c r="C12" s="42">
        <v>60.857976843397466</v>
      </c>
      <c r="D12" s="42">
        <v>65.33389994038923</v>
      </c>
      <c r="E12" s="42">
        <v>71.37944857659782</v>
      </c>
      <c r="F12" s="42">
        <v>68.7043022139882</v>
      </c>
      <c r="G12" s="42">
        <v>71.18731094771208</v>
      </c>
      <c r="H12" s="42">
        <v>75.69825532829591</v>
      </c>
      <c r="I12" s="42">
        <v>76.49576064037969</v>
      </c>
      <c r="J12" s="42">
        <v>80.29798845391</v>
      </c>
      <c r="K12" s="42">
        <v>81.4824008814148</v>
      </c>
      <c r="L12" s="42">
        <v>80.67841212629737</v>
      </c>
      <c r="M12" s="42">
        <v>83.77955355096127</v>
      </c>
      <c r="N12" s="42">
        <v>88.2620414646433</v>
      </c>
      <c r="O12" s="42">
        <v>90.83385120826313</v>
      </c>
      <c r="P12" s="42">
        <v>82.99620119682459</v>
      </c>
      <c r="Q12" s="42">
        <v>93.62735600395011</v>
      </c>
      <c r="R12" s="43">
        <v>97.12369259240849</v>
      </c>
    </row>
    <row r="13" spans="1:18" ht="15">
      <c r="A13" s="1" t="s">
        <v>41</v>
      </c>
      <c r="B13" s="42">
        <v>0.1566184176847538</v>
      </c>
      <c r="C13" s="42">
        <v>0.09764774773883936</v>
      </c>
      <c r="D13" s="42">
        <v>0.12772881755585996</v>
      </c>
      <c r="E13" s="42">
        <v>0.026023596792190944</v>
      </c>
      <c r="F13" s="42">
        <v>0.02500313136957843</v>
      </c>
      <c r="G13" s="42">
        <v>0.020965162948716788</v>
      </c>
      <c r="H13" s="42">
        <v>0.020952665833567693</v>
      </c>
      <c r="I13" s="42">
        <v>0.05613732289464851</v>
      </c>
      <c r="J13" s="42">
        <v>0.06671491954168972</v>
      </c>
      <c r="K13" s="42">
        <v>0.04863894397953986</v>
      </c>
      <c r="L13" s="42">
        <v>0.03765862301958361</v>
      </c>
      <c r="M13" s="42">
        <v>0.018911268858301904</v>
      </c>
      <c r="N13" s="42">
        <v>0.005755211359569206</v>
      </c>
      <c r="O13" s="42">
        <v>0.007292156863858655</v>
      </c>
      <c r="P13" s="42">
        <v>0.017395935115347802</v>
      </c>
      <c r="Q13" s="42">
        <v>0.012853874265893545</v>
      </c>
      <c r="R13" s="43">
        <v>0.007804337361698525</v>
      </c>
    </row>
    <row r="14" spans="1:18" ht="15">
      <c r="A14" s="1" t="s">
        <v>42</v>
      </c>
      <c r="B14" s="42">
        <v>11.226363318958459</v>
      </c>
      <c r="C14" s="42">
        <v>11.274494146043821</v>
      </c>
      <c r="D14" s="42">
        <v>15.028233067874375</v>
      </c>
      <c r="E14" s="42">
        <v>12.529557621061898</v>
      </c>
      <c r="F14" s="42">
        <v>10.971398568614253</v>
      </c>
      <c r="G14" s="42">
        <v>7.876365817918705</v>
      </c>
      <c r="H14" s="42">
        <v>9.757298555881691</v>
      </c>
      <c r="I14" s="42">
        <v>16.736631446849074</v>
      </c>
      <c r="J14" s="42">
        <v>11.19464904549227</v>
      </c>
      <c r="K14" s="42">
        <v>10.286771360796813</v>
      </c>
      <c r="L14" s="42">
        <v>12.030339950935753</v>
      </c>
      <c r="M14" s="42">
        <v>14.817008669005395</v>
      </c>
      <c r="N14" s="42">
        <v>13.941002785646404</v>
      </c>
      <c r="O14" s="42">
        <v>6.111153054068907</v>
      </c>
      <c r="P14" s="42">
        <v>7.921676547150864</v>
      </c>
      <c r="Q14" s="42">
        <v>7.309758709065003</v>
      </c>
      <c r="R14" s="43">
        <v>7.1064720672377995</v>
      </c>
    </row>
    <row r="15" spans="1:18" ht="15">
      <c r="A15" s="1"/>
      <c r="B15" s="42"/>
      <c r="C15" s="42"/>
      <c r="D15" s="42"/>
      <c r="E15" s="42"/>
      <c r="F15" s="42"/>
      <c r="G15" s="42"/>
      <c r="H15" s="42"/>
      <c r="I15" s="42"/>
      <c r="J15" s="42"/>
      <c r="K15" s="42"/>
      <c r="L15" s="2"/>
      <c r="M15" s="40"/>
      <c r="N15" s="40"/>
      <c r="O15" s="2"/>
      <c r="R15" s="38"/>
    </row>
    <row r="16" spans="1:18" ht="15">
      <c r="A16" s="30" t="s">
        <v>9</v>
      </c>
      <c r="B16" s="42"/>
      <c r="C16" s="42"/>
      <c r="D16" s="42"/>
      <c r="E16" s="42"/>
      <c r="F16" s="42"/>
      <c r="G16" s="42"/>
      <c r="H16" s="42"/>
      <c r="I16" s="42"/>
      <c r="J16" s="42"/>
      <c r="K16" s="42"/>
      <c r="L16" s="2"/>
      <c r="M16" s="40"/>
      <c r="N16" s="40"/>
      <c r="O16" s="2"/>
      <c r="R16" s="38"/>
    </row>
    <row r="17" spans="1:22" ht="15">
      <c r="A17" s="13" t="s">
        <v>36</v>
      </c>
      <c r="B17" s="40">
        <f>SUM(B18:B24)</f>
        <v>650.4542309397616</v>
      </c>
      <c r="C17" s="40">
        <f aca="true" t="shared" si="2" ref="C17:M17">SUM(C18:C24)</f>
        <v>643.958445981458</v>
      </c>
      <c r="D17" s="40">
        <f t="shared" si="2"/>
        <v>686.437824726206</v>
      </c>
      <c r="E17" s="40">
        <f t="shared" si="2"/>
        <v>627.0620550126076</v>
      </c>
      <c r="F17" s="40">
        <f t="shared" si="2"/>
        <v>527.9801696328304</v>
      </c>
      <c r="G17" s="40">
        <f t="shared" si="2"/>
        <v>572.4032922104798</v>
      </c>
      <c r="H17" s="40">
        <f t="shared" si="2"/>
        <v>521.9148073705157</v>
      </c>
      <c r="I17" s="40">
        <f t="shared" si="2"/>
        <v>548.5217972709822</v>
      </c>
      <c r="J17" s="40">
        <f t="shared" si="2"/>
        <v>523.7886202575005</v>
      </c>
      <c r="K17" s="40">
        <f t="shared" si="2"/>
        <v>514.2185711724546</v>
      </c>
      <c r="L17" s="40">
        <f t="shared" si="2"/>
        <v>512.4453697488202</v>
      </c>
      <c r="M17" s="40">
        <f t="shared" si="2"/>
        <v>510.08055142913184</v>
      </c>
      <c r="N17" s="40">
        <f>SUM(N18:N24)</f>
        <v>498.30773395958147</v>
      </c>
      <c r="O17" s="40">
        <f>SUM(O18:O24)</f>
        <v>498.2064724602292</v>
      </c>
      <c r="P17" s="40">
        <f>SUM(P18:P24)</f>
        <v>484.102904315397</v>
      </c>
      <c r="Q17" s="40">
        <f>SUM(Q18:Q24)</f>
        <v>492.6123823280579</v>
      </c>
      <c r="R17" s="41">
        <f>SUM(R18:R24)</f>
        <v>594.0909483370383</v>
      </c>
      <c r="S17" s="47"/>
      <c r="V17" s="48"/>
    </row>
    <row r="18" spans="1:22" ht="15">
      <c r="A18" s="1" t="s">
        <v>43</v>
      </c>
      <c r="B18" s="42">
        <v>56.558318240000006</v>
      </c>
      <c r="C18" s="42">
        <v>47.882517279999995</v>
      </c>
      <c r="D18" s="42">
        <v>48.8640444</v>
      </c>
      <c r="E18" s="42">
        <v>45.0185636</v>
      </c>
      <c r="F18" s="42">
        <v>31.634353800000003</v>
      </c>
      <c r="G18" s="42">
        <v>31.863823399999994</v>
      </c>
      <c r="H18" s="42">
        <v>40.17426340000001</v>
      </c>
      <c r="I18" s="42">
        <v>26.182063599999996</v>
      </c>
      <c r="J18" s="42">
        <v>18.289682</v>
      </c>
      <c r="K18" s="42">
        <v>19.4457582</v>
      </c>
      <c r="L18" s="42">
        <v>14.821154999999997</v>
      </c>
      <c r="M18" s="42">
        <v>9.137455600000001</v>
      </c>
      <c r="N18" s="42">
        <v>14.00550098</v>
      </c>
      <c r="O18" s="42">
        <v>11.774267199999997</v>
      </c>
      <c r="P18" s="42">
        <v>39.5135312</v>
      </c>
      <c r="Q18" s="42">
        <v>11.3387524</v>
      </c>
      <c r="R18" s="43">
        <v>8.434731060000003</v>
      </c>
      <c r="S18" s="47"/>
      <c r="V18" s="48"/>
    </row>
    <row r="19" spans="1:22" ht="15">
      <c r="A19" s="1" t="s">
        <v>44</v>
      </c>
      <c r="B19" s="42">
        <v>253.18833002282028</v>
      </c>
      <c r="C19" s="42">
        <v>259.53648804918566</v>
      </c>
      <c r="D19" s="42">
        <v>293.74455618567504</v>
      </c>
      <c r="E19" s="42">
        <v>289.2356610774835</v>
      </c>
      <c r="F19" s="42">
        <v>261.7389792112522</v>
      </c>
      <c r="G19" s="42">
        <v>279.03153054773304</v>
      </c>
      <c r="H19" s="42">
        <v>255.25683079289638</v>
      </c>
      <c r="I19" s="42">
        <v>279.10828682655415</v>
      </c>
      <c r="J19" s="42">
        <v>266.55612057417886</v>
      </c>
      <c r="K19" s="42">
        <v>261.2078106894746</v>
      </c>
      <c r="L19" s="42">
        <v>271.8289092263693</v>
      </c>
      <c r="M19" s="42">
        <v>272.52951934425226</v>
      </c>
      <c r="N19" s="42">
        <v>263.3696018969482</v>
      </c>
      <c r="O19" s="42">
        <v>263.1483452786943</v>
      </c>
      <c r="P19" s="42">
        <v>243.75912967538648</v>
      </c>
      <c r="Q19" s="42">
        <v>274.29707610456</v>
      </c>
      <c r="R19" s="43">
        <v>346.09044179090995</v>
      </c>
      <c r="S19" s="47"/>
      <c r="V19" s="48"/>
    </row>
    <row r="20" spans="1:22" ht="15">
      <c r="A20" s="1" t="s">
        <v>45</v>
      </c>
      <c r="B20" s="42">
        <v>22.801901864999998</v>
      </c>
      <c r="C20" s="42">
        <v>19.766525485</v>
      </c>
      <c r="D20" s="42">
        <v>17.478157225000004</v>
      </c>
      <c r="E20" s="42">
        <v>13.974387275000003</v>
      </c>
      <c r="F20" s="42">
        <v>12.225259314999995</v>
      </c>
      <c r="G20" s="42">
        <v>14.424248645000006</v>
      </c>
      <c r="H20" s="42">
        <v>19.68770099</v>
      </c>
      <c r="I20" s="42">
        <v>12.438432010000003</v>
      </c>
      <c r="J20" s="42">
        <v>10.918689500000001</v>
      </c>
      <c r="K20" s="42">
        <v>16.129013349999997</v>
      </c>
      <c r="L20" s="42">
        <v>14.713232892413915</v>
      </c>
      <c r="M20" s="42">
        <v>14.718573869093884</v>
      </c>
      <c r="N20" s="42">
        <v>13.14295404729644</v>
      </c>
      <c r="O20" s="42">
        <v>12.96383855692087</v>
      </c>
      <c r="P20" s="42">
        <v>12.197714454479565</v>
      </c>
      <c r="Q20" s="42">
        <v>14.587863452741194</v>
      </c>
      <c r="R20" s="43">
        <v>15.935641449868294</v>
      </c>
      <c r="S20" s="47"/>
      <c r="V20" s="48"/>
    </row>
    <row r="21" spans="1:22" ht="15">
      <c r="A21" s="1" t="s">
        <v>46</v>
      </c>
      <c r="B21" s="42">
        <v>72.25033051499997</v>
      </c>
      <c r="C21" s="42">
        <v>73.01673441000003</v>
      </c>
      <c r="D21" s="42">
        <v>82.08857906499998</v>
      </c>
      <c r="E21" s="42">
        <v>69.70684656500002</v>
      </c>
      <c r="F21" s="42">
        <v>61.267897155000014</v>
      </c>
      <c r="G21" s="42">
        <v>57.69819752000001</v>
      </c>
      <c r="H21" s="42">
        <v>43.49639583</v>
      </c>
      <c r="I21" s="42">
        <v>56.33111704</v>
      </c>
      <c r="J21" s="42">
        <v>52.69380603500001</v>
      </c>
      <c r="K21" s="42">
        <v>61.28830049999999</v>
      </c>
      <c r="L21" s="42">
        <v>64.73741774981849</v>
      </c>
      <c r="M21" s="42">
        <v>63.948250514512026</v>
      </c>
      <c r="N21" s="42">
        <v>59.55873723645158</v>
      </c>
      <c r="O21" s="42">
        <v>57.12549593174625</v>
      </c>
      <c r="P21" s="42">
        <v>51.13585469790951</v>
      </c>
      <c r="Q21" s="42">
        <v>50.29825767596634</v>
      </c>
      <c r="R21" s="43">
        <v>52.5394806750038</v>
      </c>
      <c r="S21" s="47"/>
      <c r="V21" s="48"/>
    </row>
    <row r="22" spans="1:22" ht="15">
      <c r="A22" s="1" t="s">
        <v>47</v>
      </c>
      <c r="B22" s="42">
        <v>42.05640799999999</v>
      </c>
      <c r="C22" s="42">
        <v>44.31926374720001</v>
      </c>
      <c r="D22" s="42">
        <v>43.68333129280002</v>
      </c>
      <c r="E22" s="42">
        <v>39.2447975968</v>
      </c>
      <c r="F22" s="42">
        <v>39.85109787520001</v>
      </c>
      <c r="G22" s="42">
        <v>70.34722080000003</v>
      </c>
      <c r="H22" s="42">
        <v>64.44958791360003</v>
      </c>
      <c r="I22" s="42">
        <v>71.33432532181325</v>
      </c>
      <c r="J22" s="42">
        <v>71.60287483019285</v>
      </c>
      <c r="K22" s="42">
        <v>72.00918048459255</v>
      </c>
      <c r="L22" s="42">
        <v>67.72654886327862</v>
      </c>
      <c r="M22" s="42">
        <v>68.2619322471993</v>
      </c>
      <c r="N22" s="42">
        <v>68.39996739034339</v>
      </c>
      <c r="O22" s="42">
        <v>73.62253353121861</v>
      </c>
      <c r="P22" s="42">
        <v>68.48995760325315</v>
      </c>
      <c r="Q22" s="42">
        <v>75.38435617915508</v>
      </c>
      <c r="R22" s="43">
        <v>88.0044024893372</v>
      </c>
      <c r="S22" s="47"/>
      <c r="V22" s="48"/>
    </row>
    <row r="23" spans="1:22" ht="15">
      <c r="A23" s="1" t="s">
        <v>48</v>
      </c>
      <c r="B23" s="42">
        <v>168.71434987439994</v>
      </c>
      <c r="C23" s="42">
        <v>163.97619487480006</v>
      </c>
      <c r="D23" s="42">
        <v>163.7328053328</v>
      </c>
      <c r="E23" s="42">
        <v>142.493432796</v>
      </c>
      <c r="F23" s="42">
        <v>96.79840992359999</v>
      </c>
      <c r="G23" s="42">
        <v>94.25712556040003</v>
      </c>
      <c r="H23" s="42">
        <v>79.27460016520001</v>
      </c>
      <c r="I23" s="42">
        <v>83.53201494000002</v>
      </c>
      <c r="J23" s="42">
        <v>84.31813717800004</v>
      </c>
      <c r="K23" s="42">
        <v>52.90752882800001</v>
      </c>
      <c r="L23" s="42">
        <v>48.16719663814829</v>
      </c>
      <c r="M23" s="42">
        <v>49.1728397953175</v>
      </c>
      <c r="N23" s="42">
        <v>47.6769688807899</v>
      </c>
      <c r="O23" s="42">
        <v>45.93886200012636</v>
      </c>
      <c r="P23" s="42">
        <v>43.74910458788088</v>
      </c>
      <c r="Q23" s="42">
        <v>43.80598458876522</v>
      </c>
      <c r="R23" s="43">
        <v>49.897216684321805</v>
      </c>
      <c r="S23" s="47"/>
      <c r="V23" s="48"/>
    </row>
    <row r="24" spans="1:22" ht="15">
      <c r="A24" s="1" t="s">
        <v>49</v>
      </c>
      <c r="B24" s="42">
        <v>34.88459242254141</v>
      </c>
      <c r="C24" s="42">
        <v>35.46072213527221</v>
      </c>
      <c r="D24" s="42">
        <v>36.84635122493103</v>
      </c>
      <c r="E24" s="42">
        <v>27.38836610232411</v>
      </c>
      <c r="F24" s="42">
        <v>24.464172352778203</v>
      </c>
      <c r="G24" s="42">
        <v>24.78114573734664</v>
      </c>
      <c r="H24" s="42">
        <v>19.575428278819402</v>
      </c>
      <c r="I24" s="42">
        <v>19.595557532614805</v>
      </c>
      <c r="J24" s="42">
        <v>19.409310140128724</v>
      </c>
      <c r="K24" s="42">
        <v>31.230979120387467</v>
      </c>
      <c r="L24" s="42">
        <v>30.450909378791607</v>
      </c>
      <c r="M24" s="42">
        <v>32.3119800587569</v>
      </c>
      <c r="N24" s="42">
        <v>32.154003527751904</v>
      </c>
      <c r="O24" s="42">
        <v>33.63312996152284</v>
      </c>
      <c r="P24" s="42">
        <v>25.257612096487442</v>
      </c>
      <c r="Q24" s="42">
        <v>22.900091926870044</v>
      </c>
      <c r="R24" s="43">
        <v>33.18903418759721</v>
      </c>
      <c r="S24" s="47"/>
      <c r="V24" s="48"/>
    </row>
    <row r="25" spans="1:22" ht="15">
      <c r="A25" s="1"/>
      <c r="B25" s="42"/>
      <c r="C25" s="42"/>
      <c r="D25" s="42"/>
      <c r="E25" s="42"/>
      <c r="F25" s="42"/>
      <c r="G25" s="42"/>
      <c r="H25" s="42"/>
      <c r="I25" s="42"/>
      <c r="J25" s="42"/>
      <c r="K25" s="42"/>
      <c r="L25" s="2"/>
      <c r="M25" s="40"/>
      <c r="N25" s="40"/>
      <c r="O25" s="40"/>
      <c r="R25" s="38"/>
      <c r="S25" s="48"/>
      <c r="V25" s="48"/>
    </row>
    <row r="26" spans="1:22" ht="15">
      <c r="A26" s="30" t="s">
        <v>50</v>
      </c>
      <c r="B26" s="49">
        <f>+B8+B17</f>
        <v>772.7703140266918</v>
      </c>
      <c r="C26" s="49">
        <f aca="true" t="shared" si="3" ref="C26:O26">+C8+C17</f>
        <v>769.9257791691431</v>
      </c>
      <c r="D26" s="49">
        <f t="shared" si="3"/>
        <v>810.5923184583867</v>
      </c>
      <c r="E26" s="49">
        <f t="shared" si="3"/>
        <v>755.4880848940732</v>
      </c>
      <c r="F26" s="49">
        <f t="shared" si="3"/>
        <v>655.237867038923</v>
      </c>
      <c r="G26" s="49">
        <f t="shared" si="3"/>
        <v>695.8849957922039</v>
      </c>
      <c r="H26" s="49">
        <f t="shared" si="3"/>
        <v>669.7605994838892</v>
      </c>
      <c r="I26" s="49">
        <f t="shared" si="3"/>
        <v>713.9580671377296</v>
      </c>
      <c r="J26" s="49">
        <f t="shared" si="3"/>
        <v>681.9654032526739</v>
      </c>
      <c r="K26" s="49">
        <f t="shared" si="3"/>
        <v>665.4712291367093</v>
      </c>
      <c r="L26" s="49">
        <f t="shared" si="3"/>
        <v>668.1982192914094</v>
      </c>
      <c r="M26" s="49">
        <f t="shared" si="3"/>
        <v>676.2126736532703</v>
      </c>
      <c r="N26" s="49">
        <f t="shared" si="3"/>
        <v>701.6732686834251</v>
      </c>
      <c r="O26" s="49">
        <f t="shared" si="3"/>
        <v>713.4540341272848</v>
      </c>
      <c r="P26" s="49">
        <f>+P8+P17</f>
        <v>737.1260992992986</v>
      </c>
      <c r="Q26" s="49">
        <f>+Q8+Q17</f>
        <v>681.3644111292294</v>
      </c>
      <c r="R26" s="50">
        <f>+R8+R17</f>
        <v>762.8844028693302</v>
      </c>
      <c r="S26" s="48"/>
      <c r="V26" s="48"/>
    </row>
    <row r="27" spans="1:22" ht="15">
      <c r="A27" s="1"/>
      <c r="B27" s="42"/>
      <c r="C27" s="42"/>
      <c r="D27" s="42"/>
      <c r="E27" s="42"/>
      <c r="F27" s="42"/>
      <c r="G27" s="42"/>
      <c r="H27" s="42"/>
      <c r="I27" s="42"/>
      <c r="J27" s="42"/>
      <c r="K27" s="42"/>
      <c r="L27" s="2"/>
      <c r="M27" s="40"/>
      <c r="N27" s="40"/>
      <c r="O27" s="40"/>
      <c r="R27" s="38"/>
      <c r="S27" s="48"/>
      <c r="V27" s="48"/>
    </row>
    <row r="28" spans="1:18" ht="15">
      <c r="A28" s="30" t="s">
        <v>51</v>
      </c>
      <c r="B28" s="49">
        <f>+'GDP by Industry'!B24</f>
        <v>7421.851910065794</v>
      </c>
      <c r="C28" s="49">
        <f>+'GDP by Industry'!C24</f>
        <v>8059.574709674302</v>
      </c>
      <c r="D28" s="49">
        <f>+'GDP by Industry'!D24</f>
        <v>8329.498279992673</v>
      </c>
      <c r="E28" s="49">
        <f>+'GDP by Industry'!E24</f>
        <v>7889.285554273469</v>
      </c>
      <c r="F28" s="49">
        <f>+'GDP by Industry'!F24</f>
        <v>7852.011933115549</v>
      </c>
      <c r="G28" s="49">
        <f>+'GDP by Industry'!G24</f>
        <v>7982.381634328146</v>
      </c>
      <c r="H28" s="49">
        <f>+'GDP by Industry'!H24</f>
        <v>7925.942063601011</v>
      </c>
      <c r="I28" s="49">
        <f>+'GDP by Industry'!I24</f>
        <v>8202.350981513506</v>
      </c>
      <c r="J28" s="49">
        <f>+'GDP by Industry'!J24</f>
        <v>8178.882142567894</v>
      </c>
      <c r="K28" s="49">
        <f>+'GDP by Industry'!K24</f>
        <v>8249.315792518317</v>
      </c>
      <c r="L28" s="49">
        <f>+'GDP by Industry'!L24</f>
        <v>8332.742025310105</v>
      </c>
      <c r="M28" s="49">
        <f>+'GDP by Industry'!M24</f>
        <v>8504.677085623835</v>
      </c>
      <c r="N28" s="49">
        <f>+'GDP by Industry'!N24</f>
        <v>8674.391415154096</v>
      </c>
      <c r="O28" s="49">
        <f>+'GDP by Industry'!O24</f>
        <v>9112.92403947135</v>
      </c>
      <c r="P28" s="49">
        <f>+'GDP by Industry'!P24</f>
        <v>8219.34875615391</v>
      </c>
      <c r="Q28" s="49">
        <f>+'GDP by Industry'!Q24</f>
        <v>8354.328329578364</v>
      </c>
      <c r="R28" s="50">
        <f>+'GDP by Industry'!R24</f>
        <v>10002.729654677163</v>
      </c>
    </row>
    <row r="29" spans="1:18" ht="15">
      <c r="A29" s="15"/>
      <c r="B29" s="3"/>
      <c r="C29" s="3"/>
      <c r="D29" s="3"/>
      <c r="E29" s="3"/>
      <c r="F29" s="3"/>
      <c r="G29" s="3"/>
      <c r="H29" s="3"/>
      <c r="I29" s="3"/>
      <c r="J29" s="3"/>
      <c r="K29" s="3"/>
      <c r="L29" s="3"/>
      <c r="M29" s="51"/>
      <c r="N29" s="51"/>
      <c r="O29" s="51"/>
      <c r="P29" s="51"/>
      <c r="Q29" s="51"/>
      <c r="R29" s="52"/>
    </row>
    <row r="30" ht="15">
      <c r="A30" s="16" t="s">
        <v>25</v>
      </c>
    </row>
  </sheetData>
  <mergeCells count="3">
    <mergeCell ref="A1:R1"/>
    <mergeCell ref="A2:R2"/>
    <mergeCell ref="A3:R3"/>
  </mergeCells>
  <printOptions gridLines="1"/>
  <pageMargins left="0" right="0"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topLeftCell="B10">
      <selection activeCell="R27" sqref="R27"/>
    </sheetView>
  </sheetViews>
  <sheetFormatPr defaultColWidth="9.140625" defaultRowHeight="15"/>
  <cols>
    <col min="1" max="1" width="49.140625" style="0" customWidth="1"/>
    <col min="11" max="19" width="9.140625" style="2" customWidth="1"/>
  </cols>
  <sheetData>
    <row r="1" spans="1:19" ht="15">
      <c r="A1" s="128" t="s">
        <v>69</v>
      </c>
      <c r="B1" s="129"/>
      <c r="C1" s="129"/>
      <c r="D1" s="129"/>
      <c r="E1" s="129"/>
      <c r="F1" s="129"/>
      <c r="G1" s="129"/>
      <c r="H1" s="129"/>
      <c r="I1" s="129"/>
      <c r="J1" s="129"/>
      <c r="K1" s="129"/>
      <c r="L1" s="129"/>
      <c r="M1" s="129"/>
      <c r="N1" s="129"/>
      <c r="O1" s="129"/>
      <c r="P1" s="129"/>
      <c r="Q1" s="129"/>
      <c r="R1" s="130"/>
      <c r="S1" s="1"/>
    </row>
    <row r="2" spans="1:19" ht="15">
      <c r="A2" s="128" t="s">
        <v>2</v>
      </c>
      <c r="B2" s="129"/>
      <c r="C2" s="129"/>
      <c r="D2" s="129"/>
      <c r="E2" s="129"/>
      <c r="F2" s="129"/>
      <c r="G2" s="129"/>
      <c r="H2" s="129"/>
      <c r="I2" s="129"/>
      <c r="J2" s="129"/>
      <c r="K2" s="129"/>
      <c r="L2" s="129"/>
      <c r="M2" s="129"/>
      <c r="N2" s="129"/>
      <c r="O2" s="129"/>
      <c r="P2" s="129"/>
      <c r="Q2" s="129"/>
      <c r="R2" s="130"/>
      <c r="S2" s="1"/>
    </row>
    <row r="3" spans="1:19" ht="15">
      <c r="A3" s="128" t="s">
        <v>70</v>
      </c>
      <c r="B3" s="129"/>
      <c r="C3" s="129"/>
      <c r="D3" s="129"/>
      <c r="E3" s="129"/>
      <c r="F3" s="129"/>
      <c r="G3" s="129"/>
      <c r="H3" s="129"/>
      <c r="I3" s="129"/>
      <c r="J3" s="129"/>
      <c r="K3" s="129"/>
      <c r="L3" s="129"/>
      <c r="M3" s="129"/>
      <c r="N3" s="129"/>
      <c r="O3" s="129"/>
      <c r="P3" s="129"/>
      <c r="Q3" s="129"/>
      <c r="R3" s="130"/>
      <c r="S3" s="1"/>
    </row>
    <row r="4" spans="1:19" ht="15">
      <c r="A4" s="128" t="s">
        <v>141</v>
      </c>
      <c r="B4" s="129"/>
      <c r="C4" s="129"/>
      <c r="D4" s="129"/>
      <c r="E4" s="129"/>
      <c r="F4" s="129"/>
      <c r="G4" s="129"/>
      <c r="H4" s="129"/>
      <c r="I4" s="129"/>
      <c r="J4" s="129"/>
      <c r="K4" s="129"/>
      <c r="L4" s="129"/>
      <c r="M4" s="129"/>
      <c r="N4" s="129"/>
      <c r="O4" s="129"/>
      <c r="P4" s="129"/>
      <c r="Q4" s="129"/>
      <c r="R4" s="130"/>
      <c r="S4" s="1"/>
    </row>
    <row r="5" spans="1:19" ht="15.75">
      <c r="A5" s="1"/>
      <c r="B5" s="2"/>
      <c r="C5" s="2"/>
      <c r="D5" s="2"/>
      <c r="E5" s="2"/>
      <c r="F5" s="2"/>
      <c r="G5" s="2"/>
      <c r="H5" s="2"/>
      <c r="I5" s="2"/>
      <c r="J5" s="2"/>
      <c r="L5" s="77"/>
      <c r="M5"/>
      <c r="N5"/>
      <c r="O5"/>
      <c r="P5"/>
      <c r="R5" s="58" t="s">
        <v>34</v>
      </c>
      <c r="S5" s="1"/>
    </row>
    <row r="6" spans="1:19" ht="15">
      <c r="A6" s="1"/>
      <c r="B6" s="5" t="s">
        <v>126</v>
      </c>
      <c r="C6" s="5" t="s">
        <v>127</v>
      </c>
      <c r="D6" s="5" t="s">
        <v>128</v>
      </c>
      <c r="E6" s="5" t="s">
        <v>129</v>
      </c>
      <c r="F6" s="5" t="s">
        <v>130</v>
      </c>
      <c r="G6" s="5" t="s">
        <v>131</v>
      </c>
      <c r="H6" s="5" t="s">
        <v>132</v>
      </c>
      <c r="I6" s="5" t="s">
        <v>133</v>
      </c>
      <c r="J6" s="5" t="s">
        <v>134</v>
      </c>
      <c r="K6" s="6" t="s">
        <v>135</v>
      </c>
      <c r="L6" s="5" t="s">
        <v>136</v>
      </c>
      <c r="M6" s="76" t="s">
        <v>137</v>
      </c>
      <c r="N6" s="6" t="s">
        <v>138</v>
      </c>
      <c r="O6" s="5" t="s">
        <v>139</v>
      </c>
      <c r="P6" s="6" t="s">
        <v>5</v>
      </c>
      <c r="Q6" s="6" t="s">
        <v>6</v>
      </c>
      <c r="R6" s="5" t="s">
        <v>140</v>
      </c>
      <c r="S6" s="1"/>
    </row>
    <row r="7" spans="1:19" s="11" customFormat="1" ht="15">
      <c r="A7" s="7"/>
      <c r="B7" s="8"/>
      <c r="C7" s="8"/>
      <c r="D7" s="8"/>
      <c r="E7" s="8"/>
      <c r="F7" s="8"/>
      <c r="G7" s="8"/>
      <c r="H7" s="8"/>
      <c r="I7" s="8"/>
      <c r="J7" s="8"/>
      <c r="K7" s="20"/>
      <c r="L7" s="8"/>
      <c r="M7" s="8"/>
      <c r="N7" s="8"/>
      <c r="S7" s="7"/>
    </row>
    <row r="8" spans="1:19" ht="15">
      <c r="A8" s="1" t="s">
        <v>7</v>
      </c>
      <c r="B8" s="12">
        <v>119.18148177454538</v>
      </c>
      <c r="C8" s="12">
        <v>120.79116390111899</v>
      </c>
      <c r="D8" s="12">
        <v>106.38135755326337</v>
      </c>
      <c r="E8" s="12">
        <v>118.80642369163249</v>
      </c>
      <c r="F8" s="12">
        <v>127.2289108773572</v>
      </c>
      <c r="G8" s="12">
        <v>112.69562816716395</v>
      </c>
      <c r="H8" s="12">
        <v>126.35469482427676</v>
      </c>
      <c r="I8" s="12">
        <v>137.98002641661895</v>
      </c>
      <c r="J8" s="12">
        <v>137.0377245670287</v>
      </c>
      <c r="K8" s="12">
        <v>134.84646122098877</v>
      </c>
      <c r="L8" s="12">
        <v>135.67097303792357</v>
      </c>
      <c r="M8" s="12">
        <v>136.35962651151192</v>
      </c>
      <c r="N8" s="12">
        <v>164.90186075032284</v>
      </c>
      <c r="O8" s="12">
        <v>173.01222834549867</v>
      </c>
      <c r="P8" s="12">
        <v>185.41505592135078</v>
      </c>
      <c r="Q8" s="12">
        <v>144.265245425209</v>
      </c>
      <c r="R8" s="12">
        <v>125.8011535667316</v>
      </c>
      <c r="S8" s="1"/>
    </row>
    <row r="9" spans="1:19" ht="15">
      <c r="A9" s="1" t="s">
        <v>8</v>
      </c>
      <c r="B9" s="12">
        <v>31.530829157482017</v>
      </c>
      <c r="C9" s="12">
        <v>29.80535480569241</v>
      </c>
      <c r="D9" s="12">
        <v>20.175254310872823</v>
      </c>
      <c r="E9" s="12">
        <v>35.82762636976806</v>
      </c>
      <c r="F9" s="12">
        <v>20.965721898527786</v>
      </c>
      <c r="G9" s="12">
        <v>17.809052261423872</v>
      </c>
      <c r="H9" s="12">
        <v>16.340825289508846</v>
      </c>
      <c r="I9" s="12">
        <v>20.70182705555424</v>
      </c>
      <c r="J9" s="12">
        <v>28.787672252749427</v>
      </c>
      <c r="K9" s="12">
        <v>37.39231502533658</v>
      </c>
      <c r="L9" s="12">
        <v>32.44530246501485</v>
      </c>
      <c r="M9" s="12">
        <v>40.747946289500064</v>
      </c>
      <c r="N9" s="12">
        <v>42.22307047655013</v>
      </c>
      <c r="O9" s="12">
        <v>49.28721034244387</v>
      </c>
      <c r="P9" s="12">
        <v>56.60550840497586</v>
      </c>
      <c r="Q9" s="12">
        <v>39.476449543118754</v>
      </c>
      <c r="R9" s="12">
        <v>54.526186719913895</v>
      </c>
      <c r="S9" s="1"/>
    </row>
    <row r="10" spans="1:19" ht="15">
      <c r="A10" s="1" t="s">
        <v>9</v>
      </c>
      <c r="B10" s="12">
        <v>709.0958086891166</v>
      </c>
      <c r="C10" s="12">
        <v>680.5185561670903</v>
      </c>
      <c r="D10" s="12">
        <v>678.5048562729341</v>
      </c>
      <c r="E10" s="12">
        <v>569.8608337552462</v>
      </c>
      <c r="F10" s="12">
        <v>527.9801696328307</v>
      </c>
      <c r="G10" s="12">
        <v>524.7773132252701</v>
      </c>
      <c r="H10" s="12">
        <v>503.6243003622038</v>
      </c>
      <c r="I10" s="12">
        <v>490.11883950733096</v>
      </c>
      <c r="J10" s="12">
        <v>468.88372876992855</v>
      </c>
      <c r="K10" s="12">
        <v>491.34890855700326</v>
      </c>
      <c r="L10" s="12">
        <v>485.16109234452307</v>
      </c>
      <c r="M10" s="12">
        <v>487.81157265244275</v>
      </c>
      <c r="N10" s="12">
        <v>476.92683556718436</v>
      </c>
      <c r="O10" s="12">
        <v>476.12698797590406</v>
      </c>
      <c r="P10" s="12">
        <v>456.7679242814616</v>
      </c>
      <c r="Q10" s="12">
        <v>445.08956504061274</v>
      </c>
      <c r="R10" s="12">
        <v>492.8017254798537</v>
      </c>
      <c r="S10" s="1"/>
    </row>
    <row r="11" spans="1:19" ht="15">
      <c r="A11" s="1" t="s">
        <v>10</v>
      </c>
      <c r="B11" s="12">
        <v>209.4673401442022</v>
      </c>
      <c r="C11" s="12">
        <v>211.21485264327933</v>
      </c>
      <c r="D11" s="12">
        <v>210.40940128599033</v>
      </c>
      <c r="E11" s="12">
        <v>211.25361016079597</v>
      </c>
      <c r="F11" s="12">
        <v>214.74993383999998</v>
      </c>
      <c r="G11" s="12">
        <v>215.74777733890426</v>
      </c>
      <c r="H11" s="12">
        <v>221.30285901266447</v>
      </c>
      <c r="I11" s="12">
        <v>221.0072565466179</v>
      </c>
      <c r="J11" s="12">
        <v>221.34232953455742</v>
      </c>
      <c r="K11" s="12">
        <v>217.4103720813973</v>
      </c>
      <c r="L11" s="12">
        <v>218.98209552634512</v>
      </c>
      <c r="M11" s="12">
        <v>214.8490118993605</v>
      </c>
      <c r="N11" s="12">
        <v>214.10205728530718</v>
      </c>
      <c r="O11" s="12">
        <v>213.50498413458328</v>
      </c>
      <c r="P11" s="12">
        <v>203.52671880822444</v>
      </c>
      <c r="Q11" s="12">
        <v>199.64496648236585</v>
      </c>
      <c r="R11" s="12">
        <v>204.10249867615883</v>
      </c>
      <c r="S11" s="1"/>
    </row>
    <row r="12" spans="1:19" ht="15">
      <c r="A12" s="1" t="s">
        <v>11</v>
      </c>
      <c r="B12" s="12">
        <v>611.6888697297175</v>
      </c>
      <c r="C12" s="12">
        <v>638.6449051312891</v>
      </c>
      <c r="D12" s="12">
        <v>752.1206296585079</v>
      </c>
      <c r="E12" s="12">
        <v>597.9815191642956</v>
      </c>
      <c r="F12" s="12">
        <v>509.26569523645674</v>
      </c>
      <c r="G12" s="12">
        <v>502.97294135621144</v>
      </c>
      <c r="H12" s="12">
        <v>504.04665066416965</v>
      </c>
      <c r="I12" s="12">
        <v>494.9758138349131</v>
      </c>
      <c r="J12" s="12">
        <v>501.6809112834955</v>
      </c>
      <c r="K12" s="12">
        <v>495.68262498910735</v>
      </c>
      <c r="L12" s="12">
        <v>482.80574815279317</v>
      </c>
      <c r="M12" s="12">
        <v>492.90289746575104</v>
      </c>
      <c r="N12" s="12">
        <v>461.569348342882</v>
      </c>
      <c r="O12" s="12">
        <v>452.3219892011527</v>
      </c>
      <c r="P12" s="12">
        <v>457.2495688257735</v>
      </c>
      <c r="Q12" s="12">
        <v>415.8837859611291</v>
      </c>
      <c r="R12" s="12">
        <v>414.4518961808514</v>
      </c>
      <c r="S12" s="1"/>
    </row>
    <row r="13" spans="1:19" ht="15">
      <c r="A13" s="1" t="s">
        <v>12</v>
      </c>
      <c r="B13" s="12">
        <v>1004.8215559341495</v>
      </c>
      <c r="C13" s="12">
        <v>1000.3536202358129</v>
      </c>
      <c r="D13" s="12">
        <v>1009.0168984999052</v>
      </c>
      <c r="E13" s="12">
        <v>825.3392776461128</v>
      </c>
      <c r="F13" s="12">
        <v>827.966023840999</v>
      </c>
      <c r="G13" s="12">
        <v>835.0974219560518</v>
      </c>
      <c r="H13" s="12">
        <v>797.4012992207473</v>
      </c>
      <c r="I13" s="12">
        <v>797.7479038633893</v>
      </c>
      <c r="J13" s="12">
        <v>771.2120898601078</v>
      </c>
      <c r="K13" s="12">
        <v>798.471695963223</v>
      </c>
      <c r="L13" s="12">
        <v>793.7792588867396</v>
      </c>
      <c r="M13" s="12">
        <v>765.9743304935179</v>
      </c>
      <c r="N13" s="12">
        <v>756.1130262094969</v>
      </c>
      <c r="O13" s="12">
        <v>771.6617190397851</v>
      </c>
      <c r="P13" s="12">
        <v>733.4864352353201</v>
      </c>
      <c r="Q13" s="12">
        <v>751.8901731802661</v>
      </c>
      <c r="R13" s="12">
        <v>781.0193822708285</v>
      </c>
      <c r="S13" s="1"/>
    </row>
    <row r="14" spans="1:19" ht="15">
      <c r="A14" s="1" t="s">
        <v>13</v>
      </c>
      <c r="B14" s="12">
        <v>438.35881716884484</v>
      </c>
      <c r="C14" s="12">
        <v>460.04851451770537</v>
      </c>
      <c r="D14" s="12">
        <v>465.54994699641725</v>
      </c>
      <c r="E14" s="12">
        <v>416.43292671151073</v>
      </c>
      <c r="F14" s="12">
        <v>432.5439487591998</v>
      </c>
      <c r="G14" s="12">
        <v>409.675830259678</v>
      </c>
      <c r="H14" s="12">
        <v>397.0310018265365</v>
      </c>
      <c r="I14" s="12">
        <v>389.77031403310355</v>
      </c>
      <c r="J14" s="12">
        <v>418.0546394264044</v>
      </c>
      <c r="K14" s="12">
        <v>434.8777394281459</v>
      </c>
      <c r="L14" s="12">
        <v>494.33713203241945</v>
      </c>
      <c r="M14" s="12">
        <v>496.9796321227114</v>
      </c>
      <c r="N14" s="12">
        <v>485.86143493299016</v>
      </c>
      <c r="O14" s="12">
        <v>465.4799829855466</v>
      </c>
      <c r="P14" s="12">
        <v>372.04412300789016</v>
      </c>
      <c r="Q14" s="12">
        <v>391.9078368985172</v>
      </c>
      <c r="R14" s="12">
        <v>470.25207257022487</v>
      </c>
      <c r="S14" s="1"/>
    </row>
    <row r="15" spans="1:19" ht="15">
      <c r="A15" s="1" t="s">
        <v>14</v>
      </c>
      <c r="B15" s="12">
        <v>1247.3901499554895</v>
      </c>
      <c r="C15" s="12">
        <v>1269.911419969085</v>
      </c>
      <c r="D15" s="12">
        <v>1211.0053110391432</v>
      </c>
      <c r="E15" s="12">
        <v>1095.7798627913223</v>
      </c>
      <c r="F15" s="12">
        <v>1112.8097608874104</v>
      </c>
      <c r="G15" s="12">
        <v>1115.1531926934827</v>
      </c>
      <c r="H15" s="12">
        <v>1075.9202151863478</v>
      </c>
      <c r="I15" s="12">
        <v>1042.1060154830875</v>
      </c>
      <c r="J15" s="12">
        <v>1061.7782378509105</v>
      </c>
      <c r="K15" s="12">
        <v>1144.7838975044353</v>
      </c>
      <c r="L15" s="12">
        <v>1256.6673981456915</v>
      </c>
      <c r="M15" s="12">
        <v>1314.8648802237221</v>
      </c>
      <c r="N15" s="12">
        <v>1342.7351422708657</v>
      </c>
      <c r="O15" s="12">
        <v>1415.944702209181</v>
      </c>
      <c r="P15" s="12">
        <v>590.2433463485191</v>
      </c>
      <c r="Q15" s="12">
        <v>518.0064966508895</v>
      </c>
      <c r="R15" s="12">
        <v>1208.8283266643375</v>
      </c>
      <c r="S15" s="1"/>
    </row>
    <row r="16" spans="1:19" ht="15">
      <c r="A16" s="1" t="s">
        <v>15</v>
      </c>
      <c r="B16" s="12">
        <v>459.71352753137666</v>
      </c>
      <c r="C16" s="12">
        <v>611.5201968168224</v>
      </c>
      <c r="D16" s="12">
        <v>577.7195482461458</v>
      </c>
      <c r="E16" s="12">
        <v>542.587847571305</v>
      </c>
      <c r="F16" s="12">
        <v>554.0053907365703</v>
      </c>
      <c r="G16" s="12">
        <v>566.7078651755199</v>
      </c>
      <c r="H16" s="12">
        <v>587.5170751539118</v>
      </c>
      <c r="I16" s="12">
        <v>544.5629474605347</v>
      </c>
      <c r="J16" s="12">
        <v>548.976506084974</v>
      </c>
      <c r="K16" s="12">
        <v>537.7533985527816</v>
      </c>
      <c r="L16" s="12">
        <v>570.9387157615297</v>
      </c>
      <c r="M16" s="12">
        <v>549.6920493920527</v>
      </c>
      <c r="N16" s="12">
        <v>550.040205297398</v>
      </c>
      <c r="O16" s="12">
        <v>581.6945980857233</v>
      </c>
      <c r="P16" s="12">
        <v>578.481287341932</v>
      </c>
      <c r="Q16" s="12">
        <v>590.5641911129167</v>
      </c>
      <c r="R16" s="12">
        <v>609.4794578513981</v>
      </c>
      <c r="S16" s="1"/>
    </row>
    <row r="17" spans="1:19" ht="15">
      <c r="A17" s="1" t="s">
        <v>16</v>
      </c>
      <c r="B17" s="12">
        <v>866.6661134638199</v>
      </c>
      <c r="C17" s="12">
        <v>871.6856694884356</v>
      </c>
      <c r="D17" s="12">
        <v>829.0828153711004</v>
      </c>
      <c r="E17" s="12">
        <v>915.6912859257334</v>
      </c>
      <c r="F17" s="12">
        <v>808.5165649929039</v>
      </c>
      <c r="G17" s="12">
        <v>796.1901843925708</v>
      </c>
      <c r="H17" s="12">
        <v>780.3128007391322</v>
      </c>
      <c r="I17" s="12">
        <v>771.7134686493563</v>
      </c>
      <c r="J17" s="12">
        <v>772.4601157050873</v>
      </c>
      <c r="K17" s="12">
        <v>799.1168740165766</v>
      </c>
      <c r="L17" s="12">
        <v>820.5980866300918</v>
      </c>
      <c r="M17" s="12">
        <v>850.941921756438</v>
      </c>
      <c r="N17" s="12">
        <v>813.5782821855084</v>
      </c>
      <c r="O17" s="12">
        <v>786.1594510044615</v>
      </c>
      <c r="P17" s="12">
        <v>722.7644585583471</v>
      </c>
      <c r="Q17" s="12">
        <v>705.4899842295098</v>
      </c>
      <c r="R17" s="12">
        <v>697.1013419879952</v>
      </c>
      <c r="S17" s="1"/>
    </row>
    <row r="18" spans="1:19" ht="15">
      <c r="A18" s="1" t="s">
        <v>17</v>
      </c>
      <c r="B18" s="12">
        <v>780.5913598195922</v>
      </c>
      <c r="C18" s="12">
        <v>789.8458773600803</v>
      </c>
      <c r="D18" s="12">
        <v>799.21011440211</v>
      </c>
      <c r="E18" s="12">
        <v>808.6853717556877</v>
      </c>
      <c r="F18" s="12">
        <v>818.2729656529337</v>
      </c>
      <c r="G18" s="12">
        <v>827.2739682751161</v>
      </c>
      <c r="H18" s="12">
        <v>836.3739819261423</v>
      </c>
      <c r="I18" s="12">
        <v>845.5740957273297</v>
      </c>
      <c r="J18" s="12">
        <v>854.8754107803304</v>
      </c>
      <c r="K18" s="12">
        <v>864.2790402989139</v>
      </c>
      <c r="L18" s="12">
        <v>873.786109742202</v>
      </c>
      <c r="M18" s="12">
        <v>883.3977569493663</v>
      </c>
      <c r="N18" s="12">
        <v>893.1151322758093</v>
      </c>
      <c r="O18" s="12">
        <v>902.939398730843</v>
      </c>
      <c r="P18" s="12">
        <v>912.8717321168823</v>
      </c>
      <c r="Q18" s="12">
        <v>922.9133211701682</v>
      </c>
      <c r="R18" s="12">
        <v>933.06536770304</v>
      </c>
      <c r="S18" s="1"/>
    </row>
    <row r="19" spans="1:19" ht="15">
      <c r="A19" s="1" t="s">
        <v>18</v>
      </c>
      <c r="B19" s="12">
        <v>895.1666515130794</v>
      </c>
      <c r="C19" s="12">
        <v>894.0202986888306</v>
      </c>
      <c r="D19" s="12">
        <v>914.427626249801</v>
      </c>
      <c r="E19" s="12">
        <v>864.7513235978356</v>
      </c>
      <c r="F19" s="12">
        <v>748.0717017527046</v>
      </c>
      <c r="G19" s="12">
        <v>721.5129431105967</v>
      </c>
      <c r="H19" s="12">
        <v>761.3510810737585</v>
      </c>
      <c r="I19" s="12">
        <v>730.3658626579661</v>
      </c>
      <c r="J19" s="12">
        <v>756.9246213000738</v>
      </c>
      <c r="K19" s="12">
        <v>805.6156788106051</v>
      </c>
      <c r="L19" s="12">
        <v>813.4384775350663</v>
      </c>
      <c r="M19" s="12">
        <v>794.9269003709242</v>
      </c>
      <c r="N19" s="12">
        <v>783.9117470170546</v>
      </c>
      <c r="O19" s="12">
        <v>764.0232756836789</v>
      </c>
      <c r="P19" s="12">
        <v>756.4629547045215</v>
      </c>
      <c r="Q19" s="12">
        <v>787.1681013984796</v>
      </c>
      <c r="R19" s="12">
        <v>859.699896252662</v>
      </c>
      <c r="S19" s="1"/>
    </row>
    <row r="20" spans="1:19" ht="15">
      <c r="A20" s="1" t="s">
        <v>19</v>
      </c>
      <c r="B20" s="12">
        <v>456.1100757698889</v>
      </c>
      <c r="C20" s="12">
        <v>459.8659840113246</v>
      </c>
      <c r="D20" s="12">
        <v>498.46736596405856</v>
      </c>
      <c r="E20" s="12">
        <v>492.3987996123</v>
      </c>
      <c r="F20" s="12">
        <v>558.9436462200002</v>
      </c>
      <c r="G20" s="12">
        <v>553.0128599900007</v>
      </c>
      <c r="H20" s="12">
        <v>560.9482827700003</v>
      </c>
      <c r="I20" s="12">
        <v>564.1313931700013</v>
      </c>
      <c r="J20" s="12">
        <v>509.01535964000146</v>
      </c>
      <c r="K20" s="12">
        <v>487.9603895500024</v>
      </c>
      <c r="L20" s="12">
        <v>483.28133817000264</v>
      </c>
      <c r="M20" s="12">
        <v>481.02841783000275</v>
      </c>
      <c r="N20" s="12">
        <v>470.33617286238206</v>
      </c>
      <c r="O20" s="12">
        <v>424.42896313834297</v>
      </c>
      <c r="P20" s="12">
        <v>440.63672975238165</v>
      </c>
      <c r="Q20" s="12">
        <v>444.1291255956202</v>
      </c>
      <c r="R20" s="12">
        <v>456.52066602998667</v>
      </c>
      <c r="S20" s="1"/>
    </row>
    <row r="21" spans="1:19" ht="15">
      <c r="A21" s="1" t="s">
        <v>20</v>
      </c>
      <c r="B21" s="12">
        <v>247.979720255278</v>
      </c>
      <c r="C21" s="12">
        <v>250.22562948130005</v>
      </c>
      <c r="D21" s="12">
        <v>269.72042157881697</v>
      </c>
      <c r="E21" s="12">
        <v>247.86305728260004</v>
      </c>
      <c r="F21" s="12">
        <v>276.701596</v>
      </c>
      <c r="G21" s="12">
        <v>272.97342831</v>
      </c>
      <c r="H21" s="12">
        <v>284.8459056499997</v>
      </c>
      <c r="I21" s="12">
        <v>286.7644502899996</v>
      </c>
      <c r="J21" s="12">
        <v>281.2159260899996</v>
      </c>
      <c r="K21" s="12">
        <v>276.86768604999963</v>
      </c>
      <c r="L21" s="12">
        <v>273.1424366399995</v>
      </c>
      <c r="M21" s="12">
        <v>275.3860740899994</v>
      </c>
      <c r="N21" s="12">
        <v>273.7044492099995</v>
      </c>
      <c r="O21" s="12">
        <v>273.3157305238089</v>
      </c>
      <c r="P21" s="12">
        <v>271.93817507619</v>
      </c>
      <c r="Q21" s="12">
        <v>274.52722169523815</v>
      </c>
      <c r="R21" s="12">
        <v>286.91976383809526</v>
      </c>
      <c r="S21" s="1"/>
    </row>
    <row r="22" spans="1:19" ht="15">
      <c r="A22" s="1" t="s">
        <v>21</v>
      </c>
      <c r="B22" s="12">
        <v>100.332139587977</v>
      </c>
      <c r="C22" s="12">
        <v>100.46342340550996</v>
      </c>
      <c r="D22" s="12">
        <v>105.95570665469897</v>
      </c>
      <c r="E22" s="12">
        <v>108.77767175974999</v>
      </c>
      <c r="F22" s="12">
        <v>114.52959178999996</v>
      </c>
      <c r="G22" s="12">
        <v>107.89255445999997</v>
      </c>
      <c r="H22" s="12">
        <v>110.08539468999996</v>
      </c>
      <c r="I22" s="12">
        <v>108.40415523999997</v>
      </c>
      <c r="J22" s="12">
        <v>103.69616900999998</v>
      </c>
      <c r="K22" s="12">
        <v>99.84278810999996</v>
      </c>
      <c r="L22" s="12">
        <v>98.31033386999992</v>
      </c>
      <c r="M22" s="12">
        <v>99.14123360999994</v>
      </c>
      <c r="N22" s="12">
        <v>97.77878043476188</v>
      </c>
      <c r="O22" s="12">
        <v>93.27799505714282</v>
      </c>
      <c r="P22" s="12">
        <v>98.48419980952377</v>
      </c>
      <c r="Q22" s="12">
        <v>107.74222486666663</v>
      </c>
      <c r="R22" s="12">
        <v>109.55885429523806</v>
      </c>
      <c r="S22" s="1"/>
    </row>
    <row r="23" spans="1:19" ht="15">
      <c r="A23" s="1" t="s">
        <v>22</v>
      </c>
      <c r="B23" s="12">
        <v>352.97959413774134</v>
      </c>
      <c r="C23" s="12">
        <v>352.5998005378369</v>
      </c>
      <c r="D23" s="12">
        <v>382.220087995257</v>
      </c>
      <c r="E23" s="12">
        <v>384.1803628013613</v>
      </c>
      <c r="F23" s="12">
        <v>389.4702120926696</v>
      </c>
      <c r="G23" s="12">
        <v>380.8921881863363</v>
      </c>
      <c r="H23" s="12">
        <v>378.56565618271225</v>
      </c>
      <c r="I23" s="12">
        <v>368.82263294858217</v>
      </c>
      <c r="J23" s="12">
        <v>363.25061618425656</v>
      </c>
      <c r="K23" s="12">
        <v>355.85404366667245</v>
      </c>
      <c r="L23" s="12">
        <v>347.0509986351314</v>
      </c>
      <c r="M23" s="12">
        <v>345.52929712273124</v>
      </c>
      <c r="N23" s="12">
        <v>344.72720003486853</v>
      </c>
      <c r="O23" s="12">
        <v>354.8283869189564</v>
      </c>
      <c r="P23" s="12">
        <v>349.8824949251989</v>
      </c>
      <c r="Q23" s="12">
        <v>347.7946160243908</v>
      </c>
      <c r="R23" s="12">
        <v>339.22185878075265</v>
      </c>
      <c r="S23" s="1"/>
    </row>
    <row r="24" spans="1:19" ht="15">
      <c r="A24" s="1" t="s">
        <v>23</v>
      </c>
      <c r="B24" s="12">
        <v>197.24703714570643</v>
      </c>
      <c r="C24" s="12">
        <v>187.22166365252076</v>
      </c>
      <c r="D24" s="12">
        <v>188.241591088029</v>
      </c>
      <c r="E24" s="12">
        <v>205.42046524592277</v>
      </c>
      <c r="F24" s="12">
        <v>190.03825312373291</v>
      </c>
      <c r="G24" s="12">
        <v>168.63900513844135</v>
      </c>
      <c r="H24" s="12">
        <v>153.27750359960083</v>
      </c>
      <c r="I24" s="12">
        <v>130.97054384598192</v>
      </c>
      <c r="J24" s="12">
        <v>108.92708565394844</v>
      </c>
      <c r="K24" s="12">
        <v>106.39194227640441</v>
      </c>
      <c r="L24" s="12">
        <v>93.71864529505636</v>
      </c>
      <c r="M24" s="12">
        <v>91.00040588373886</v>
      </c>
      <c r="N24" s="12">
        <v>87.03082457672969</v>
      </c>
      <c r="O24" s="12">
        <v>86.54044888696453</v>
      </c>
      <c r="P24" s="12">
        <v>106.57352824874302</v>
      </c>
      <c r="Q24" s="12">
        <v>99.95998642642587</v>
      </c>
      <c r="R24" s="12">
        <v>92.61921090049803</v>
      </c>
      <c r="S24" s="1"/>
    </row>
    <row r="25" spans="1:19" ht="15">
      <c r="A25" s="13" t="s">
        <v>24</v>
      </c>
      <c r="B25" s="14">
        <f>SUM(B8:B23)-B24</f>
        <v>8333.826997486594</v>
      </c>
      <c r="C25" s="14">
        <f aca="true" t="shared" si="0" ref="C25:M25">SUM(C8:C23)-C24</f>
        <v>8554.293603508693</v>
      </c>
      <c r="D25" s="14">
        <f t="shared" si="0"/>
        <v>8641.725750990996</v>
      </c>
      <c r="E25" s="14">
        <f t="shared" si="0"/>
        <v>8030.7973353513335</v>
      </c>
      <c r="F25" s="14">
        <f t="shared" si="0"/>
        <v>7851.983581086832</v>
      </c>
      <c r="G25" s="14">
        <f t="shared" si="0"/>
        <v>7791.746144019885</v>
      </c>
      <c r="H25" s="14">
        <f t="shared" si="0"/>
        <v>7788.744520972511</v>
      </c>
      <c r="I25" s="14">
        <f t="shared" si="0"/>
        <v>7683.776459038403</v>
      </c>
      <c r="J25" s="14">
        <f t="shared" si="0"/>
        <v>7690.264972685957</v>
      </c>
      <c r="K25" s="14">
        <f t="shared" si="0"/>
        <v>7875.711971548785</v>
      </c>
      <c r="L25" s="14">
        <f t="shared" si="0"/>
        <v>8086.676852280418</v>
      </c>
      <c r="M25" s="14">
        <f t="shared" si="0"/>
        <v>8139.5331428962945</v>
      </c>
      <c r="N25" s="14">
        <f>SUM(N8:N23)-N24</f>
        <v>8084.593920576652</v>
      </c>
      <c r="O25" s="14">
        <f>SUM(O8:O23)-O24</f>
        <v>8111.467154490088</v>
      </c>
      <c r="P25" s="14">
        <f>SUM(P8:P23)-P24</f>
        <v>7080.28718486975</v>
      </c>
      <c r="Q25" s="14">
        <f>SUM(Q8:Q23)-Q24</f>
        <v>6986.533318848673</v>
      </c>
      <c r="R25" s="14">
        <f>SUM(R8:R23)-R24</f>
        <v>7950.731237967572</v>
      </c>
      <c r="S25" s="1"/>
    </row>
    <row r="26" spans="1:19" ht="15">
      <c r="A26" s="1" t="s">
        <v>28</v>
      </c>
      <c r="B26" s="12">
        <v>1172.2152791642832</v>
      </c>
      <c r="C26" s="12">
        <v>1149.3967566925028</v>
      </c>
      <c r="D26" s="12">
        <v>1123.4337978364917</v>
      </c>
      <c r="E26" s="12">
        <v>1244.4172002265307</v>
      </c>
      <c r="F26" s="12">
        <v>1217.53354379</v>
      </c>
      <c r="G26" s="12">
        <v>1207.7183727403792</v>
      </c>
      <c r="H26" s="12">
        <v>1188.3013569654959</v>
      </c>
      <c r="I26" s="12">
        <v>1175.3520256427023</v>
      </c>
      <c r="J26" s="12">
        <v>1163.699749876725</v>
      </c>
      <c r="K26" s="12">
        <v>1192.866205341813</v>
      </c>
      <c r="L26" s="12">
        <v>1213.3929503798702</v>
      </c>
      <c r="M26" s="12">
        <v>1208.4090983836898</v>
      </c>
      <c r="N26" s="12">
        <v>1193.5796433728551</v>
      </c>
      <c r="O26" s="12">
        <v>1201.9536298559606</v>
      </c>
      <c r="P26" s="12">
        <v>1065.2617573793825</v>
      </c>
      <c r="Q26" s="12">
        <v>1062.637670226658</v>
      </c>
      <c r="R26" s="12">
        <v>1183.5373876048927</v>
      </c>
      <c r="S26" s="1"/>
    </row>
    <row r="27" spans="1:19" ht="15">
      <c r="A27" s="30" t="s">
        <v>31</v>
      </c>
      <c r="B27" s="31">
        <f>SUM(B25:B26)</f>
        <v>9506.042276650878</v>
      </c>
      <c r="C27" s="31">
        <f aca="true" t="shared" si="1" ref="C27:M27">SUM(C25:C26)</f>
        <v>9703.690360201195</v>
      </c>
      <c r="D27" s="31">
        <f t="shared" si="1"/>
        <v>9765.159548827487</v>
      </c>
      <c r="E27" s="31">
        <f t="shared" si="1"/>
        <v>9275.214535577865</v>
      </c>
      <c r="F27" s="31">
        <f t="shared" si="1"/>
        <v>9069.517124876831</v>
      </c>
      <c r="G27" s="31">
        <f t="shared" si="1"/>
        <v>8999.464516760265</v>
      </c>
      <c r="H27" s="31">
        <f t="shared" si="1"/>
        <v>8977.045877938006</v>
      </c>
      <c r="I27" s="31">
        <f t="shared" si="1"/>
        <v>8859.128484681105</v>
      </c>
      <c r="J27" s="31">
        <f t="shared" si="1"/>
        <v>8853.964722562683</v>
      </c>
      <c r="K27" s="31">
        <f t="shared" si="1"/>
        <v>9068.578176890598</v>
      </c>
      <c r="L27" s="31">
        <f t="shared" si="1"/>
        <v>9300.069802660288</v>
      </c>
      <c r="M27" s="31">
        <f t="shared" si="1"/>
        <v>9347.942241279985</v>
      </c>
      <c r="N27" s="31">
        <f>SUM(N25:N26)</f>
        <v>9278.173563949507</v>
      </c>
      <c r="O27" s="31">
        <f>SUM(O25:O26)</f>
        <v>9313.42078434605</v>
      </c>
      <c r="P27" s="31">
        <f>SUM(P25:P26)</f>
        <v>8145.548942249132</v>
      </c>
      <c r="Q27" s="31">
        <f>SUM(Q25:Q26)</f>
        <v>8049.170989075331</v>
      </c>
      <c r="R27" s="31">
        <f>SUM(R25:R26)</f>
        <v>9134.268625572466</v>
      </c>
      <c r="S27" s="1"/>
    </row>
    <row r="28" spans="1:19" ht="15">
      <c r="A28" s="1"/>
      <c r="B28" s="2"/>
      <c r="C28" s="2"/>
      <c r="D28" s="2"/>
      <c r="E28" s="2"/>
      <c r="F28" s="2"/>
      <c r="G28" s="2"/>
      <c r="H28" s="2"/>
      <c r="I28" s="2"/>
      <c r="J28" s="2"/>
      <c r="S28" s="1"/>
    </row>
    <row r="29" spans="1:19" ht="15">
      <c r="A29" s="30" t="s">
        <v>71</v>
      </c>
      <c r="B29" s="31">
        <v>30.482176289270647</v>
      </c>
      <c r="C29" s="31">
        <v>31.197277912139654</v>
      </c>
      <c r="D29" s="31">
        <v>31.435888508515813</v>
      </c>
      <c r="E29" s="31">
        <v>29.17107640883158</v>
      </c>
      <c r="F29" s="31">
        <v>28.438911919908836</v>
      </c>
      <c r="G29" s="31">
        <v>28.179913721590903</v>
      </c>
      <c r="H29" s="31">
        <v>28.138527893686813</v>
      </c>
      <c r="I29" s="31">
        <v>27.68928453707533</v>
      </c>
      <c r="J29" s="31">
        <v>27.74265863162322</v>
      </c>
      <c r="K29" s="31">
        <v>28.469893221520152</v>
      </c>
      <c r="L29" s="31">
        <v>29.299553812610206</v>
      </c>
      <c r="M29" s="31">
        <v>29.61413243768957</v>
      </c>
      <c r="N29" s="31">
        <v>29.524782051889723</v>
      </c>
      <c r="O29" s="31">
        <v>29.79385775176064</v>
      </c>
      <c r="P29" s="31">
        <v>26.086284567971724</v>
      </c>
      <c r="Q29" s="31">
        <v>25.894655118302307</v>
      </c>
      <c r="R29" s="31">
        <v>29.685627272300707</v>
      </c>
      <c r="S29" s="1"/>
    </row>
    <row r="30" spans="1:19" ht="15">
      <c r="A30" s="15"/>
      <c r="B30" s="3"/>
      <c r="C30" s="3"/>
      <c r="D30" s="3"/>
      <c r="E30" s="3"/>
      <c r="F30" s="3"/>
      <c r="G30" s="3"/>
      <c r="H30" s="3"/>
      <c r="I30" s="3"/>
      <c r="J30" s="3"/>
      <c r="K30" s="3"/>
      <c r="L30" s="3"/>
      <c r="M30" s="3"/>
      <c r="N30" s="3"/>
      <c r="O30" s="3"/>
      <c r="P30" s="3"/>
      <c r="Q30" s="3"/>
      <c r="R30" s="36"/>
      <c r="S30" s="1"/>
    </row>
    <row r="31" ht="15">
      <c r="A31" s="16" t="s">
        <v>25</v>
      </c>
    </row>
  </sheetData>
  <mergeCells count="4">
    <mergeCell ref="A1:R1"/>
    <mergeCell ref="A2:R2"/>
    <mergeCell ref="A3:R3"/>
    <mergeCell ref="A4:R4"/>
  </mergeCells>
  <printOptions gridLines="1"/>
  <pageMargins left="0.7" right="0.7" top="0.75" bottom="0.75" header="0.3" footer="0.3"/>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workbookViewId="0" topLeftCell="A1">
      <pane xSplit="1" ySplit="6" topLeftCell="P10" activePane="bottomRight" state="frozen"/>
      <selection pane="topLeft" activeCell="I18" sqref="I18"/>
      <selection pane="topRight" activeCell="I18" sqref="I18"/>
      <selection pane="bottomLeft" activeCell="I18" sqref="I18"/>
      <selection pane="bottomRight" activeCell="L27" sqref="L27"/>
    </sheetView>
  </sheetViews>
  <sheetFormatPr defaultColWidth="9.140625" defaultRowHeight="15"/>
  <cols>
    <col min="1" max="1" width="49.57421875" style="0" customWidth="1"/>
    <col min="3" max="5" width="9.28125" style="0" bestFit="1" customWidth="1"/>
    <col min="6" max="6" width="10.28125" style="0" bestFit="1" customWidth="1"/>
    <col min="7" max="11" width="9.28125" style="0" bestFit="1" customWidth="1"/>
    <col min="12" max="12" width="10.28125" style="0" bestFit="1" customWidth="1"/>
  </cols>
  <sheetData>
    <row r="1" spans="1:19" ht="15">
      <c r="A1" s="128" t="s">
        <v>26</v>
      </c>
      <c r="B1" s="129"/>
      <c r="C1" s="129"/>
      <c r="D1" s="129"/>
      <c r="E1" s="129"/>
      <c r="F1" s="129"/>
      <c r="G1" s="129"/>
      <c r="H1" s="129"/>
      <c r="I1" s="129"/>
      <c r="J1" s="129"/>
      <c r="K1" s="129"/>
      <c r="L1" s="129"/>
      <c r="M1" s="129"/>
      <c r="N1" s="129"/>
      <c r="O1" s="129"/>
      <c r="P1" s="129"/>
      <c r="Q1" s="129"/>
      <c r="R1" s="129"/>
      <c r="S1" s="1"/>
    </row>
    <row r="2" spans="1:19" ht="14.45" customHeight="1">
      <c r="A2" s="128" t="s">
        <v>27</v>
      </c>
      <c r="B2" s="129"/>
      <c r="C2" s="129"/>
      <c r="D2" s="129"/>
      <c r="E2" s="129"/>
      <c r="F2" s="129"/>
      <c r="G2" s="129"/>
      <c r="H2" s="129"/>
      <c r="I2" s="129"/>
      <c r="J2" s="129"/>
      <c r="K2" s="129"/>
      <c r="L2" s="129"/>
      <c r="M2" s="129"/>
      <c r="N2" s="129"/>
      <c r="O2" s="129"/>
      <c r="P2" s="129"/>
      <c r="Q2" s="129"/>
      <c r="R2" s="129"/>
      <c r="S2" s="1"/>
    </row>
    <row r="3" spans="1:19" ht="15">
      <c r="A3" s="128" t="s">
        <v>2</v>
      </c>
      <c r="B3" s="129"/>
      <c r="C3" s="129"/>
      <c r="D3" s="129"/>
      <c r="E3" s="129"/>
      <c r="F3" s="129"/>
      <c r="G3" s="129"/>
      <c r="H3" s="129"/>
      <c r="I3" s="129"/>
      <c r="J3" s="129"/>
      <c r="K3" s="129"/>
      <c r="L3" s="129"/>
      <c r="M3" s="129"/>
      <c r="N3" s="129"/>
      <c r="O3" s="129"/>
      <c r="P3" s="129"/>
      <c r="Q3" s="129"/>
      <c r="R3" s="130"/>
      <c r="S3" s="2"/>
    </row>
    <row r="4" spans="1:19" ht="15">
      <c r="A4" s="128" t="s">
        <v>3</v>
      </c>
      <c r="B4" s="129"/>
      <c r="C4" s="129"/>
      <c r="D4" s="129"/>
      <c r="E4" s="129"/>
      <c r="F4" s="129"/>
      <c r="G4" s="129"/>
      <c r="H4" s="129"/>
      <c r="I4" s="129"/>
      <c r="J4" s="129"/>
      <c r="K4" s="129"/>
      <c r="L4" s="129"/>
      <c r="M4" s="129"/>
      <c r="N4" s="129"/>
      <c r="O4" s="129"/>
      <c r="P4" s="129"/>
      <c r="Q4" s="129"/>
      <c r="R4" s="130"/>
      <c r="S4" s="2"/>
    </row>
    <row r="5" spans="1:19" ht="15">
      <c r="A5" s="17"/>
      <c r="B5" s="18"/>
      <c r="C5" s="18"/>
      <c r="D5" s="18"/>
      <c r="E5" s="18"/>
      <c r="F5" s="18"/>
      <c r="G5" s="18"/>
      <c r="H5" s="18"/>
      <c r="I5" s="18"/>
      <c r="J5" s="18"/>
      <c r="K5" s="18"/>
      <c r="L5" s="18"/>
      <c r="M5" s="18"/>
      <c r="N5" s="18"/>
      <c r="O5" s="18"/>
      <c r="P5" s="18"/>
      <c r="R5" s="19" t="s">
        <v>4</v>
      </c>
      <c r="S5" s="1"/>
    </row>
    <row r="6" spans="1:19" ht="15">
      <c r="A6" s="1"/>
      <c r="B6" s="5" t="s">
        <v>126</v>
      </c>
      <c r="C6" s="5" t="s">
        <v>127</v>
      </c>
      <c r="D6" s="5" t="s">
        <v>128</v>
      </c>
      <c r="E6" s="5" t="s">
        <v>129</v>
      </c>
      <c r="F6" s="5" t="s">
        <v>130</v>
      </c>
      <c r="G6" s="5" t="s">
        <v>131</v>
      </c>
      <c r="H6" s="5" t="s">
        <v>132</v>
      </c>
      <c r="I6" s="5" t="s">
        <v>133</v>
      </c>
      <c r="J6" s="5" t="s">
        <v>134</v>
      </c>
      <c r="K6" s="6" t="s">
        <v>135</v>
      </c>
      <c r="L6" s="5" t="s">
        <v>136</v>
      </c>
      <c r="M6" s="76" t="s">
        <v>137</v>
      </c>
      <c r="N6" s="6" t="s">
        <v>138</v>
      </c>
      <c r="O6" s="5" t="s">
        <v>139</v>
      </c>
      <c r="P6" s="6" t="s">
        <v>5</v>
      </c>
      <c r="Q6" s="6" t="s">
        <v>6</v>
      </c>
      <c r="R6" s="5" t="s">
        <v>140</v>
      </c>
      <c r="S6" s="1"/>
    </row>
    <row r="7" spans="1:18" s="11" customFormat="1" ht="15">
      <c r="A7" s="7"/>
      <c r="B7" s="8"/>
      <c r="C7" s="8"/>
      <c r="D7" s="8"/>
      <c r="E7" s="8"/>
      <c r="F7" s="8"/>
      <c r="G7" s="8"/>
      <c r="H7" s="8"/>
      <c r="I7" s="8"/>
      <c r="J7" s="8"/>
      <c r="K7" s="20"/>
      <c r="L7" s="9"/>
      <c r="M7" s="9"/>
      <c r="N7" s="9"/>
      <c r="O7" s="9"/>
      <c r="P7" s="9"/>
      <c r="Q7" s="21"/>
      <c r="R7" s="22"/>
    </row>
    <row r="8" spans="1:18" ht="15">
      <c r="A8" s="1" t="s">
        <v>7</v>
      </c>
      <c r="B8" s="12"/>
      <c r="C8" s="21">
        <f>('GDP by Industry'!C7-'GDP by Industry'!B7)/'GDP by Industry'!B7*100</f>
        <v>2.98509403555696</v>
      </c>
      <c r="D8" s="21">
        <f>('GDP by Industry'!D7-'GDP by Industry'!C7)/'GDP by Industry'!C7*100</f>
        <v>-1.4391345832522222</v>
      </c>
      <c r="E8" s="21">
        <f>('GDP by Industry'!E7-'GDP by Industry'!D7)/'GDP by Industry'!D7*100</f>
        <v>3.4405006382606644</v>
      </c>
      <c r="F8" s="21">
        <f>('GDP by Industry'!F7-'GDP by Industry'!E7)/'GDP by Industry'!E7*100</f>
        <v>-0.909731832753338</v>
      </c>
      <c r="G8" s="21">
        <f>('GDP by Industry'!G7-'GDP by Industry'!F7)/'GDP by Industry'!F7*100</f>
        <v>-2.967202692909689</v>
      </c>
      <c r="H8" s="21">
        <f>('GDP by Industry'!H7-'GDP by Industry'!G7)/'GDP by Industry'!G7*100</f>
        <v>19.730930028451095</v>
      </c>
      <c r="I8" s="21">
        <f>('GDP by Industry'!I7-'GDP by Industry'!H7)/'GDP by Industry'!H7*100</f>
        <v>11.897854853985239</v>
      </c>
      <c r="J8" s="21">
        <f>('GDP by Industry'!J7-'GDP by Industry'!I7)/'GDP by Industry'!I7*100</f>
        <v>-4.388086649572841</v>
      </c>
      <c r="K8" s="21">
        <f>('GDP by Industry'!K7-'GDP by Industry'!J7)/'GDP by Industry'!J7*100</f>
        <v>-4.377459763567136</v>
      </c>
      <c r="L8" s="21">
        <f>('GDP by Industry'!L7-'GDP by Industry'!K7)/'GDP by Industry'!K7*100</f>
        <v>2.9752809893746806</v>
      </c>
      <c r="M8" s="21">
        <f>('GDP by Industry'!M7-'GDP by Industry'!L7)/'GDP by Industry'!L7*100</f>
        <v>6.663937585752647</v>
      </c>
      <c r="N8" s="21">
        <f>('GDP by Industry'!N7-'GDP by Industry'!M7)/'GDP by Industry'!M7*100</f>
        <v>22.411928530878217</v>
      </c>
      <c r="O8" s="21">
        <f>('GDP by Industry'!O7-'GDP by Industry'!N7)/'GDP by Industry'!N7*100</f>
        <v>5.842694515246618</v>
      </c>
      <c r="P8" s="21">
        <f>('GDP by Industry'!P7-'GDP by Industry'!O7)/'GDP by Industry'!O7*100</f>
        <v>17.549854234947016</v>
      </c>
      <c r="Q8" s="21">
        <f>('GDP by Industry'!Q7-'GDP by Industry'!P7)/'GDP by Industry'!P7*100</f>
        <v>-25.401294212105412</v>
      </c>
      <c r="R8" s="23">
        <f>('GDP by Industry'!R7-'GDP by Industry'!Q7)/'GDP by Industry'!Q7*100</f>
        <v>-10.573965427361703</v>
      </c>
    </row>
    <row r="9" spans="1:18" ht="15">
      <c r="A9" s="1" t="s">
        <v>8</v>
      </c>
      <c r="B9" s="12"/>
      <c r="C9" s="21">
        <f>('GDP by Industry'!C8-'GDP by Industry'!B8)/'GDP by Industry'!B8*100</f>
        <v>1.7886124771224217</v>
      </c>
      <c r="D9" s="21">
        <f>('GDP by Industry'!D8-'GDP by Industry'!C8)/'GDP by Industry'!C8*100</f>
        <v>1.3349957571094042</v>
      </c>
      <c r="E9" s="21">
        <f>('GDP by Industry'!E8-'GDP by Industry'!D8)/'GDP by Industry'!D8*100</f>
        <v>11.66036603902421</v>
      </c>
      <c r="F9" s="21">
        <f>('GDP by Industry'!F8-'GDP by Industry'!E8)/'GDP by Industry'!E8*100</f>
        <v>19.426807259897178</v>
      </c>
      <c r="G9" s="21">
        <f>('GDP by Industry'!G8-'GDP by Industry'!F8)/'GDP by Industry'!F8*100</f>
        <v>17.783051901678814</v>
      </c>
      <c r="H9" s="21">
        <f>('GDP by Industry'!H8-'GDP by Industry'!G8)/'GDP by Industry'!G8*100</f>
        <v>-10.919353817100994</v>
      </c>
      <c r="I9" s="21">
        <f>('GDP by Industry'!I8-'GDP by Industry'!H8)/'GDP by Industry'!H8*100</f>
        <v>6.993083903297133</v>
      </c>
      <c r="J9" s="21">
        <f>('GDP by Industry'!J8-'GDP by Industry'!I8)/'GDP by Industry'!I8*100</f>
        <v>-7.771327517829439</v>
      </c>
      <c r="K9" s="21">
        <f>('GDP by Industry'!K8-'GDP by Industry'!J8)/'GDP by Industry'!J8*100</f>
        <v>-17.537199771518573</v>
      </c>
      <c r="L9" s="21">
        <f>('GDP by Industry'!L8-'GDP by Industry'!K8)/'GDP by Industry'!K8*100</f>
        <v>-10.179657425609838</v>
      </c>
      <c r="M9" s="21">
        <f>('GDP by Industry'!M8-'GDP by Industry'!L8)/'GDP by Industry'!L8*100</f>
        <v>30.933214028131527</v>
      </c>
      <c r="N9" s="21">
        <f>('GDP by Industry'!N8-'GDP by Industry'!M8)/'GDP by Industry'!M8*100</f>
        <v>24.320391234500864</v>
      </c>
      <c r="O9" s="21">
        <f>('GDP by Industry'!O8-'GDP by Industry'!N8)/'GDP by Industry'!N8*100</f>
        <v>1.0245709563104504</v>
      </c>
      <c r="P9" s="21">
        <f>('GDP by Industry'!P8-'GDP by Industry'!O8)/'GDP by Industry'!O8*100</f>
        <v>11.475342972120183</v>
      </c>
      <c r="Q9" s="21">
        <f>('GDP by Industry'!Q8-'GDP by Industry'!P8)/'GDP by Industry'!P8*100</f>
        <v>-17.578609450700704</v>
      </c>
      <c r="R9" s="23">
        <f>('GDP by Industry'!R8-'GDP by Industry'!Q8)/'GDP by Industry'!Q8*100</f>
        <v>54.71028934232191</v>
      </c>
    </row>
    <row r="10" spans="1:18" ht="15">
      <c r="A10" s="1" t="s">
        <v>9</v>
      </c>
      <c r="B10" s="12"/>
      <c r="C10" s="21">
        <f>('GDP by Industry'!C9-'GDP by Industry'!B9)/'GDP by Industry'!B9*100</f>
        <v>-0.9986536560641249</v>
      </c>
      <c r="D10" s="21">
        <f>('GDP by Industry'!D9-'GDP by Industry'!C9)/'GDP by Industry'!C9*100</f>
        <v>6.596602468658559</v>
      </c>
      <c r="E10" s="21">
        <f>('GDP by Industry'!E9-'GDP by Industry'!D9)/'GDP by Industry'!D9*100</f>
        <v>-8.649839442819331</v>
      </c>
      <c r="F10" s="21">
        <f>('GDP by Industry'!F9-'GDP by Industry'!E9)/'GDP by Industry'!E9*100</f>
        <v>-15.800969710690765</v>
      </c>
      <c r="G10" s="21">
        <f>('GDP by Industry'!G9-'GDP by Industry'!F9)/'GDP by Industry'!F9*100</f>
        <v>8.41378618604979</v>
      </c>
      <c r="H10" s="21">
        <f>('GDP by Industry'!H9-'GDP by Industry'!G9)/'GDP by Industry'!G9*100</f>
        <v>-8.820439282413957</v>
      </c>
      <c r="I10" s="21">
        <f>('GDP by Industry'!I9-'GDP by Industry'!H9)/'GDP by Industry'!H9*100</f>
        <v>5.097956510281119</v>
      </c>
      <c r="J10" s="21">
        <f>('GDP by Industry'!J9-'GDP by Industry'!I9)/'GDP by Industry'!I9*100</f>
        <v>-4.509060011203709</v>
      </c>
      <c r="K10" s="21">
        <f>('GDP by Industry'!K9-'GDP by Industry'!J9)/'GDP by Industry'!J9*100</f>
        <v>-1.827082283754298</v>
      </c>
      <c r="L10" s="21">
        <f>('GDP by Industry'!L9-'GDP by Industry'!K9)/'GDP by Industry'!K9*100</f>
        <v>-0.34483418589713594</v>
      </c>
      <c r="M10" s="21">
        <f>('GDP by Industry'!M9-'GDP by Industry'!L9)/'GDP by Industry'!L9*100</f>
        <v>-0.46147715625715346</v>
      </c>
      <c r="N10" s="21">
        <f>('GDP by Industry'!N9-'GDP by Industry'!M9)/'GDP by Industry'!M9*100</f>
        <v>-2.3080310426589734</v>
      </c>
      <c r="O10" s="21">
        <f>('GDP by Industry'!O9-'GDP by Industry'!N9)/'GDP by Industry'!N9*100</f>
        <v>-0.020321077208163504</v>
      </c>
      <c r="P10" s="21">
        <f>('GDP by Industry'!P9-'GDP by Industry'!O9)/'GDP by Industry'!O9*100</f>
        <v>-2.8308681087956176</v>
      </c>
      <c r="Q10" s="21">
        <f>('GDP by Industry'!Q9-'GDP by Industry'!P9)/'GDP by Industry'!P9*100</f>
        <v>1.757782888060687</v>
      </c>
      <c r="R10" s="23">
        <f>('GDP by Industry'!R9-'GDP by Industry'!Q9)/'GDP by Industry'!Q9*100</f>
        <v>20.60008429536394</v>
      </c>
    </row>
    <row r="11" spans="1:18" ht="15" customHeight="1">
      <c r="A11" s="1" t="s">
        <v>10</v>
      </c>
      <c r="B11" s="12"/>
      <c r="C11" s="21">
        <f>('GDP by Industry'!C10-'GDP by Industry'!B10)/'GDP by Industry'!B10*100</f>
        <v>5.310960596316349</v>
      </c>
      <c r="D11" s="21">
        <f>('GDP by Industry'!D10-'GDP by Industry'!C10)/'GDP by Industry'!C10*100</f>
        <v>1.9965616699775728</v>
      </c>
      <c r="E11" s="21">
        <f>('GDP by Industry'!E10-'GDP by Industry'!D10)/'GDP by Industry'!D10*100</f>
        <v>20.267622237322065</v>
      </c>
      <c r="F11" s="21">
        <f>('GDP by Industry'!F10-'GDP by Industry'!E10)/'GDP by Industry'!E10*100</f>
        <v>9.891201519999063</v>
      </c>
      <c r="G11" s="21">
        <f>('GDP by Industry'!G10-'GDP by Industry'!F10)/'GDP by Industry'!F10*100</f>
        <v>3.2668488059150658</v>
      </c>
      <c r="H11" s="21">
        <f>('GDP by Industry'!H10-'GDP by Industry'!G10)/'GDP by Industry'!G10*100</f>
        <v>1.2575232138535242</v>
      </c>
      <c r="I11" s="21">
        <f>('GDP by Industry'!I10-'GDP by Industry'!H10)/'GDP by Industry'!H10*100</f>
        <v>-5.031543336420259</v>
      </c>
      <c r="J11" s="21">
        <f>('GDP by Industry'!J10-'GDP by Industry'!I10)/'GDP by Industry'!I10*100</f>
        <v>3.1297412414274604</v>
      </c>
      <c r="K11" s="21">
        <f>('GDP by Industry'!K10-'GDP by Industry'!J10)/'GDP by Industry'!J10*100</f>
        <v>2.002409589437285</v>
      </c>
      <c r="L11" s="21">
        <f>('GDP by Industry'!L10-'GDP by Industry'!K10)/'GDP by Industry'!K10*100</f>
        <v>-2.2129962713967495</v>
      </c>
      <c r="M11" s="21">
        <f>('GDP by Industry'!M10-'GDP by Industry'!L10)/'GDP by Industry'!L10*100</f>
        <v>4.733982582179319</v>
      </c>
      <c r="N11" s="21">
        <f>('GDP by Industry'!N10-'GDP by Industry'!M10)/'GDP by Industry'!M10*100</f>
        <v>0.6862999404402621</v>
      </c>
      <c r="O11" s="21">
        <f>('GDP by Industry'!O10-'GDP by Industry'!N10)/'GDP by Industry'!N10*100</f>
        <v>0.8374879997586172</v>
      </c>
      <c r="P11" s="21">
        <f>('GDP by Industry'!P10-'GDP by Industry'!O10)/'GDP by Industry'!O10*100</f>
        <v>-13.827435151524497</v>
      </c>
      <c r="Q11" s="21">
        <f>('GDP by Industry'!Q10-'GDP by Industry'!P10)/'GDP by Industry'!P10*100</f>
        <v>3.782778224321269</v>
      </c>
      <c r="R11" s="23">
        <f>('GDP by Industry'!R10-'GDP by Industry'!Q10)/'GDP by Industry'!Q10*100</f>
        <v>7.979406301361497</v>
      </c>
    </row>
    <row r="12" spans="1:18" ht="15">
      <c r="A12" s="1" t="s">
        <v>11</v>
      </c>
      <c r="B12" s="12"/>
      <c r="C12" s="21">
        <f>('GDP by Industry'!C11-'GDP by Industry'!B11)/'GDP by Industry'!B11*100</f>
        <v>1.2108962658685534</v>
      </c>
      <c r="D12" s="21">
        <f>('GDP by Industry'!D11-'GDP by Industry'!C11)/'GDP by Industry'!C11*100</f>
        <v>4.716304714034045</v>
      </c>
      <c r="E12" s="21">
        <f>('GDP by Industry'!E11-'GDP by Industry'!D11)/'GDP by Industry'!D11*100</f>
        <v>-8.204585468201037</v>
      </c>
      <c r="F12" s="21">
        <f>('GDP by Industry'!F11-'GDP by Industry'!E11)/'GDP by Industry'!E11*100</f>
        <v>-5.068643925640671</v>
      </c>
      <c r="G12" s="21">
        <f>('GDP by Industry'!G11-'GDP by Industry'!F11)/'GDP by Industry'!F11*100</f>
        <v>4.654034220467245</v>
      </c>
      <c r="H12" s="21">
        <f>('GDP by Industry'!H11-'GDP by Industry'!G11)/'GDP by Industry'!G11*100</f>
        <v>1.250163090412798</v>
      </c>
      <c r="I12" s="21">
        <f>('GDP by Industry'!I11-'GDP by Industry'!H11)/'GDP by Industry'!H11*100</f>
        <v>-1.3298587892878113</v>
      </c>
      <c r="J12" s="21">
        <f>('GDP by Industry'!J11-'GDP by Industry'!I11)/'GDP by Industry'!I11*100</f>
        <v>0.5414273222377517</v>
      </c>
      <c r="K12" s="21">
        <f>('GDP by Industry'!K11-'GDP by Industry'!J11)/'GDP by Industry'!J11*100</f>
        <v>-0.6338841594687786</v>
      </c>
      <c r="L12" s="21">
        <f>('GDP by Industry'!L11-'GDP by Industry'!K11)/'GDP by Industry'!K11*100</f>
        <v>-4.5364118761889385</v>
      </c>
      <c r="M12" s="21">
        <f>('GDP by Industry'!M11-'GDP by Industry'!L11)/'GDP by Industry'!L11*100</f>
        <v>0.6617824850548527</v>
      </c>
      <c r="N12" s="21">
        <f>('GDP by Industry'!N11-'GDP by Industry'!M11)/'GDP by Industry'!M11*100</f>
        <v>-1.8521567067662357</v>
      </c>
      <c r="O12" s="21">
        <f>('GDP by Industry'!O11-'GDP by Industry'!N11)/'GDP by Industry'!N11*100</f>
        <v>2.748431987533514</v>
      </c>
      <c r="P12" s="21">
        <f>('GDP by Industry'!P11-'GDP by Industry'!O11)/'GDP by Industry'!O11*100</f>
        <v>-1.0325734655762082</v>
      </c>
      <c r="Q12" s="21">
        <f>('GDP by Industry'!Q11-'GDP by Industry'!P11)/'GDP by Industry'!P11*100</f>
        <v>2.573554426745743</v>
      </c>
      <c r="R12" s="23">
        <f>('GDP by Industry'!R11-'GDP by Industry'!Q11)/'GDP by Industry'!Q11*100</f>
        <v>22.437770874674538</v>
      </c>
    </row>
    <row r="13" spans="1:18" ht="15">
      <c r="A13" s="1" t="s">
        <v>12</v>
      </c>
      <c r="B13" s="12"/>
      <c r="C13" s="21">
        <f>('GDP by Industry'!C12-'GDP by Industry'!B12)/'GDP by Industry'!B12*100</f>
        <v>3.0208881652135164</v>
      </c>
      <c r="D13" s="21">
        <f>('GDP by Industry'!D12-'GDP by Industry'!C12)/'GDP by Industry'!C12*100</f>
        <v>6.570049816923055</v>
      </c>
      <c r="E13" s="21">
        <f>('GDP by Industry'!E12-'GDP by Industry'!D12)/'GDP by Industry'!D12*100</f>
        <v>-14.737904515455828</v>
      </c>
      <c r="F13" s="21">
        <f>('GDP by Industry'!F12-'GDP by Industry'!E12)/'GDP by Industry'!E12*100</f>
        <v>4.256590437092359</v>
      </c>
      <c r="G13" s="21">
        <f>('GDP by Industry'!G12-'GDP by Industry'!F12)/'GDP by Industry'!F12*100</f>
        <v>12.33796515584492</v>
      </c>
      <c r="H13" s="21">
        <f>('GDP by Industry'!H12-'GDP by Industry'!G12)/'GDP by Industry'!G12*100</f>
        <v>-3.1530014515470675</v>
      </c>
      <c r="I13" s="21">
        <f>('GDP by Industry'!I12-'GDP by Industry'!H12)/'GDP by Industry'!H12*100</f>
        <v>2.5022143981280296</v>
      </c>
      <c r="J13" s="21">
        <f>('GDP by Industry'!J12-'GDP by Industry'!I12)/'GDP by Industry'!I12*100</f>
        <v>-1.102706392248942</v>
      </c>
      <c r="K13" s="21">
        <f>('GDP by Industry'!K12-'GDP by Industry'!J12)/'GDP by Industry'!J12*100</f>
        <v>-1.0443265947069929</v>
      </c>
      <c r="L13" s="21">
        <f>('GDP by Industry'!L12-'GDP by Industry'!K12)/'GDP by Industry'!K12*100</f>
        <v>0.5718612949423902</v>
      </c>
      <c r="M13" s="21">
        <f>('GDP by Industry'!M12-'GDP by Industry'!L12)/'GDP by Industry'!L12*100</f>
        <v>-1.450495511575365</v>
      </c>
      <c r="N13" s="21">
        <f>('GDP by Industry'!N12-'GDP by Industry'!M12)/'GDP by Industry'!M12*100</f>
        <v>-0.07757110690016904</v>
      </c>
      <c r="O13" s="21">
        <f>('GDP by Industry'!O12-'GDP by Industry'!N12)/'GDP by Industry'!N12*100</f>
        <v>0.17199615667346885</v>
      </c>
      <c r="P13" s="21">
        <f>('GDP by Industry'!P12-'GDP by Industry'!O12)/'GDP by Industry'!O12*100</f>
        <v>-5.394232298978543</v>
      </c>
      <c r="Q13" s="21">
        <f>('GDP by Industry'!Q12-'GDP by Industry'!P12)/'GDP by Industry'!P12*100</f>
        <v>8.747613321374425</v>
      </c>
      <c r="R13" s="23">
        <f>('GDP by Industry'!R12-'GDP by Industry'!Q12)/'GDP by Industry'!Q12*100</f>
        <v>24.51094256749329</v>
      </c>
    </row>
    <row r="14" spans="1:18" ht="15">
      <c r="A14" s="1" t="s">
        <v>13</v>
      </c>
      <c r="B14" s="12"/>
      <c r="C14" s="21">
        <f>('GDP by Industry'!C13-'GDP by Industry'!B13)/'GDP by Industry'!B13*100</f>
        <v>19.181612608636193</v>
      </c>
      <c r="D14" s="21">
        <f>('GDP by Industry'!D13-'GDP by Industry'!C13)/'GDP by Industry'!C13*100</f>
        <v>2.9058721186846244</v>
      </c>
      <c r="E14" s="21">
        <f>('GDP by Industry'!E13-'GDP by Industry'!D13)/'GDP by Industry'!D13*100</f>
        <v>-14.160157568656032</v>
      </c>
      <c r="F14" s="21">
        <f>('GDP by Industry'!F13-'GDP by Industry'!E13)/'GDP by Industry'!E13*100</f>
        <v>7.490793630961753</v>
      </c>
      <c r="G14" s="21">
        <f>('GDP by Industry'!G13-'GDP by Industry'!F13)/'GDP by Industry'!F13*100</f>
        <v>4.956614783699844</v>
      </c>
      <c r="H14" s="21">
        <f>('GDP by Industry'!H13-'GDP by Industry'!G13)/'GDP by Industry'!G13*100</f>
        <v>1.7528577667841456</v>
      </c>
      <c r="I14" s="21">
        <f>('GDP by Industry'!I13-'GDP by Industry'!H13)/'GDP by Industry'!H13*100</f>
        <v>-6.448218229225969</v>
      </c>
      <c r="J14" s="21">
        <f>('GDP by Industry'!J13-'GDP by Industry'!I13)/'GDP by Industry'!I13*100</f>
        <v>13.682763880019888</v>
      </c>
      <c r="K14" s="21">
        <f>('GDP by Industry'!K13-'GDP by Industry'!J13)/'GDP by Industry'!J13*100</f>
        <v>9.89572737700625</v>
      </c>
      <c r="L14" s="24">
        <f>('GDP by Industry'!L13-'GDP by Industry'!K13)/'GDP by Industry'!K13*100</f>
        <v>16.034136317955483</v>
      </c>
      <c r="M14" s="21">
        <f>('GDP by Industry'!M13-'GDP by Industry'!L13)/'GDP by Industry'!L13*100</f>
        <v>3.9104368804023286</v>
      </c>
      <c r="N14" s="21">
        <f>('GDP by Industry'!N13-'GDP by Industry'!M13)/'GDP by Industry'!M13*100</f>
        <v>4.236863745196579</v>
      </c>
      <c r="O14" s="21">
        <f>('GDP by Industry'!O13-'GDP by Industry'!N13)/'GDP by Industry'!N13*100</f>
        <v>18.211746805439034</v>
      </c>
      <c r="P14" s="21">
        <f>('GDP by Industry'!P13-'GDP by Industry'!O13)/'GDP by Industry'!O13*100</f>
        <v>-13.550970464366042</v>
      </c>
      <c r="Q14" s="21">
        <f>('GDP by Industry'!Q13-'GDP by Industry'!P13)/'GDP by Industry'!P13*100</f>
        <v>7.7097771141557025</v>
      </c>
      <c r="R14" s="23">
        <f>('GDP by Industry'!R13-'GDP by Industry'!Q13)/'GDP by Industry'!Q13*100</f>
        <v>27.22905889104116</v>
      </c>
    </row>
    <row r="15" spans="1:18" ht="15">
      <c r="A15" s="1" t="s">
        <v>14</v>
      </c>
      <c r="B15" s="12"/>
      <c r="C15" s="21">
        <f>('GDP by Industry'!C14-'GDP by Industry'!B14)/'GDP by Industry'!B14*100</f>
        <v>19.78922231482811</v>
      </c>
      <c r="D15" s="21">
        <f>('GDP by Industry'!D14-'GDP by Industry'!C14)/'GDP by Industry'!C14*100</f>
        <v>0.9895816757201568</v>
      </c>
      <c r="E15" s="21">
        <f>('GDP by Industry'!E14-'GDP by Industry'!D14)/'GDP by Industry'!D14*100</f>
        <v>-9.45077165237438</v>
      </c>
      <c r="F15" s="21">
        <f>('GDP by Industry'!F14-'GDP by Industry'!E14)/'GDP by Industry'!E14*100</f>
        <v>-1.980263921653716</v>
      </c>
      <c r="G15" s="21">
        <f>('GDP by Industry'!G14-'GDP by Industry'!F14)/'GDP by Industry'!F14*100</f>
        <v>-8.351330676438069</v>
      </c>
      <c r="H15" s="21">
        <f>('GDP by Industry'!H14-'GDP by Industry'!G14)/'GDP by Industry'!G14*100</f>
        <v>-3.985410580937306</v>
      </c>
      <c r="I15" s="21">
        <f>('GDP by Industry'!I14-'GDP by Industry'!H14)/'GDP by Industry'!H14*100</f>
        <v>11.884888501718557</v>
      </c>
      <c r="J15" s="21">
        <f>('GDP by Industry'!J14-'GDP by Industry'!I14)/'GDP by Industry'!I14*100</f>
        <v>-2.678872256666475</v>
      </c>
      <c r="K15" s="21">
        <f>('GDP by Industry'!K14-'GDP by Industry'!J14)/'GDP by Industry'!J14*100</f>
        <v>-0.6119786469077736</v>
      </c>
      <c r="L15" s="21">
        <f>('GDP by Industry'!L14-'GDP by Industry'!K14)/'GDP by Industry'!K14*100</f>
        <v>6.814457897485854</v>
      </c>
      <c r="M15" s="21">
        <f>('GDP by Industry'!M14-'GDP by Industry'!L14)/'GDP by Industry'!L14*100</f>
        <v>8.800168202034074</v>
      </c>
      <c r="N15" s="21">
        <f>('GDP by Industry'!N14-'GDP by Industry'!M14)/'GDP by Industry'!M14*100</f>
        <v>9.961978886291185</v>
      </c>
      <c r="O15" s="21">
        <f>('GDP by Industry'!O14-'GDP by Industry'!N14)/'GDP by Industry'!N14*100</f>
        <v>12.15563564957017</v>
      </c>
      <c r="P15" s="21">
        <f>('GDP by Industry'!P14-'GDP by Industry'!O14)/'GDP by Industry'!O14*100</f>
        <v>-49.29685890111939</v>
      </c>
      <c r="Q15" s="21">
        <f>('GDP by Industry'!Q14-'GDP by Industry'!P14)/'GDP by Industry'!P14*100</f>
        <v>-15.050955004429897</v>
      </c>
      <c r="R15" s="23">
        <f>('GDP by Industry'!R14-'GDP by Industry'!Q14)/'GDP by Industry'!Q14*100</f>
        <v>115.15192679506194</v>
      </c>
    </row>
    <row r="16" spans="1:18" ht="15">
      <c r="A16" s="1" t="s">
        <v>15</v>
      </c>
      <c r="B16" s="12"/>
      <c r="C16" s="21">
        <f>('GDP by Industry'!C15-'GDP by Industry'!B15)/'GDP by Industry'!B15*100</f>
        <v>35.34778045343771</v>
      </c>
      <c r="D16" s="21">
        <f>('GDP by Industry'!D15-'GDP by Industry'!C15)/'GDP by Industry'!C15*100</f>
        <v>-5.235662333470477</v>
      </c>
      <c r="E16" s="21">
        <f>('GDP by Industry'!E15-'GDP by Industry'!D15)/'GDP by Industry'!D15*100</f>
        <v>-5.999495612196965</v>
      </c>
      <c r="F16" s="21">
        <f>('GDP by Industry'!F15-'GDP by Industry'!E15)/'GDP by Industry'!E15*100</f>
        <v>1.46944800093597</v>
      </c>
      <c r="G16" s="21">
        <f>('GDP by Industry'!G15-'GDP by Industry'!F15)/'GDP by Industry'!F15*100</f>
        <v>5.10619626551614</v>
      </c>
      <c r="H16" s="21">
        <f>('GDP by Industry'!H15-'GDP by Industry'!G15)/'GDP by Industry'!G15*100</f>
        <v>1.9398956641427039</v>
      </c>
      <c r="I16" s="21">
        <f>('GDP by Industry'!I15-'GDP by Industry'!H15)/'GDP by Industry'!H15*100</f>
        <v>-6.246160697971429</v>
      </c>
      <c r="J16" s="21">
        <f>('GDP by Industry'!J15-'GDP by Industry'!I15)/'GDP by Industry'!I15*100</f>
        <v>-6.460804384882674</v>
      </c>
      <c r="K16" s="21">
        <f>('GDP by Industry'!K15-'GDP by Industry'!J15)/'GDP by Industry'!J15*100</f>
        <v>-2.2581558432196838</v>
      </c>
      <c r="L16" s="21">
        <f>('GDP by Industry'!L15-'GDP by Industry'!K15)/'GDP by Industry'!K15*100</f>
        <v>-3.1136601262393238</v>
      </c>
      <c r="M16" s="21">
        <f>('GDP by Industry'!M15-'GDP by Industry'!L15)/'GDP by Industry'!L15*100</f>
        <v>-5.955229325849379</v>
      </c>
      <c r="N16" s="21">
        <f>('GDP by Industry'!N15-'GDP by Industry'!M15)/'GDP by Industry'!M15*100</f>
        <v>-5.115899390555682</v>
      </c>
      <c r="O16" s="21">
        <f>('GDP by Industry'!O15-'GDP by Industry'!N15)/'GDP by Industry'!N15*100</f>
        <v>-0.9630284549146442</v>
      </c>
      <c r="P16" s="21">
        <f>('GDP by Industry'!P15-'GDP by Industry'!O15)/'GDP by Industry'!O15*100</f>
        <v>2.7751392285172276</v>
      </c>
      <c r="Q16" s="21">
        <f>('GDP by Industry'!Q15-'GDP by Industry'!P15)/'GDP by Industry'!P15*100</f>
        <v>4.0301961580951495</v>
      </c>
      <c r="R16" s="23">
        <f>('GDP by Industry'!R15-'GDP by Industry'!Q15)/'GDP by Industry'!Q15*100</f>
        <v>4.638453887912304</v>
      </c>
    </row>
    <row r="17" spans="1:18" ht="15">
      <c r="A17" s="1" t="s">
        <v>16</v>
      </c>
      <c r="B17" s="12"/>
      <c r="C17" s="21">
        <f>('GDP by Industry'!C16-'GDP by Industry'!B16)/'GDP by Industry'!B16*100</f>
        <v>2.246057480895605</v>
      </c>
      <c r="D17" s="21">
        <f>('GDP by Industry'!D16-'GDP by Industry'!C16)/'GDP by Industry'!C16*100</f>
        <v>-2.921743289269817</v>
      </c>
      <c r="E17" s="21">
        <f>('GDP by Industry'!E16-'GDP by Industry'!D16)/'GDP by Industry'!D16*100</f>
        <v>10.73070001537501</v>
      </c>
      <c r="F17" s="21">
        <f>('GDP by Industry'!F16-'GDP by Industry'!E16)/'GDP by Industry'!E16*100</f>
        <v>-12.217076546857584</v>
      </c>
      <c r="G17" s="21">
        <f>('GDP by Industry'!G16-'GDP by Industry'!F16)/'GDP by Industry'!F16*100</f>
        <v>-5.760205319058742</v>
      </c>
      <c r="H17" s="21">
        <f>('GDP by Industry'!H16-'GDP by Industry'!G16)/'GDP by Industry'!G16*100</f>
        <v>-0.6285629735502509</v>
      </c>
      <c r="I17" s="21">
        <f>('GDP by Industry'!I16-'GDP by Industry'!H16)/'GDP by Industry'!H16*100</f>
        <v>0.9964286102838739</v>
      </c>
      <c r="J17" s="21">
        <f>('GDP by Industry'!J16-'GDP by Industry'!I16)/'GDP by Industry'!I16*100</f>
        <v>0.7963011828054712</v>
      </c>
      <c r="K17" s="21">
        <f>('GDP by Industry'!K16-'GDP by Industry'!J16)/'GDP by Industry'!J16*100</f>
        <v>8.127719608728631</v>
      </c>
      <c r="L17" s="21">
        <f>('GDP by Industry'!L16-'GDP by Industry'!K16)/'GDP by Industry'!K16*100</f>
        <v>-1.3085050565828158</v>
      </c>
      <c r="M17" s="21">
        <f>('GDP by Industry'!M16-'GDP by Industry'!L16)/'GDP by Industry'!L16*100</f>
        <v>4.81058909632163</v>
      </c>
      <c r="N17" s="21">
        <f>('GDP by Industry'!N16-'GDP by Industry'!M16)/'GDP by Industry'!M16*100</f>
        <v>-0.6633543436415646</v>
      </c>
      <c r="O17" s="21">
        <f>('GDP by Industry'!O16-'GDP by Industry'!N16)/'GDP by Industry'!N16*100</f>
        <v>3.153958073329289</v>
      </c>
      <c r="P17" s="21">
        <f>('GDP by Industry'!P16-'GDP by Industry'!O16)/'GDP by Industry'!O16*100</f>
        <v>-2.7207555675373287</v>
      </c>
      <c r="Q17" s="21">
        <f>('GDP by Industry'!Q16-'GDP by Industry'!P16)/'GDP by Industry'!P16*100</f>
        <v>-5.850840746657955</v>
      </c>
      <c r="R17" s="23">
        <f>('GDP by Industry'!R16-'GDP by Industry'!Q16)/'GDP by Industry'!Q16*100</f>
        <v>-0.10441772926902705</v>
      </c>
    </row>
    <row r="18" spans="1:18" s="11" customFormat="1" ht="15">
      <c r="A18" s="7" t="s">
        <v>17</v>
      </c>
      <c r="B18" s="25"/>
      <c r="C18" s="24">
        <f>('GDP by Industry'!C17-'GDP by Industry'!B17)/'GDP by Industry'!B17*100</f>
        <v>12.597632957575186</v>
      </c>
      <c r="D18" s="24">
        <f>('GDP by Industry'!D17-'GDP by Industry'!C17)/'GDP by Industry'!C17*100</f>
        <v>0.1632130888611289</v>
      </c>
      <c r="E18" s="24">
        <f>('GDP by Industry'!E17-'GDP by Industry'!D17)/'GDP by Industry'!D17*100</f>
        <v>-6.74787372788678</v>
      </c>
      <c r="F18" s="24">
        <f>('GDP by Industry'!F17-'GDP by Industry'!E17)/'GDP by Industry'!E17*100</f>
        <v>10.674212220325325</v>
      </c>
      <c r="G18" s="24">
        <f>('GDP by Industry'!G17-'GDP by Industry'!F17)/'GDP by Industry'!F17*100</f>
        <v>7.939325178344801</v>
      </c>
      <c r="H18" s="24">
        <f>('GDP by Industry'!H17-'GDP by Industry'!G17)/'GDP by Industry'!G17*100</f>
        <v>9.520819566086441</v>
      </c>
      <c r="I18" s="24">
        <f>('GDP by Industry'!I17-'GDP by Industry'!H17)/'GDP by Industry'!H17*100</f>
        <v>6.478820805405537</v>
      </c>
      <c r="J18" s="24">
        <f>('GDP by Industry'!J17-'GDP by Industry'!I17)/'GDP by Industry'!I17*100</f>
        <v>2.958678064933149</v>
      </c>
      <c r="K18" s="24">
        <f>('GDP by Industry'!K17-'GDP by Industry'!J17)/'GDP by Industry'!J17*100</f>
        <v>-1.7781971779079209</v>
      </c>
      <c r="L18" s="24">
        <f>('GDP by Industry'!L17-'GDP by Industry'!K17)/'GDP by Industry'!K17*100</f>
        <v>-5.6035681563145525</v>
      </c>
      <c r="M18" s="24">
        <f>('GDP by Industry'!M17-'GDP by Industry'!L17)/'GDP by Industry'!L17*100</f>
        <v>-1.0680300582670679</v>
      </c>
      <c r="N18" s="24">
        <f>('GDP by Industry'!N17-'GDP by Industry'!M17)/'GDP by Industry'!M17*100</f>
        <v>-3.7213870717285955</v>
      </c>
      <c r="O18" s="24">
        <f>('GDP by Industry'!O17-'GDP by Industry'!N17)/'GDP by Industry'!N17*100</f>
        <v>16.030592625141534</v>
      </c>
      <c r="P18" s="24">
        <f>('GDP by Industry'!P17-'GDP by Industry'!O17)/'GDP by Industry'!O17*100</f>
        <v>3.689779635177295</v>
      </c>
      <c r="Q18" s="24">
        <f>('GDP by Industry'!Q17-'GDP by Industry'!P17)/'GDP by Industry'!P17*100</f>
        <v>4.966085536466232</v>
      </c>
      <c r="R18" s="26">
        <f>('GDP by Industry'!R17-'GDP by Industry'!Q17)/'GDP by Industry'!Q17*100</f>
        <v>2.847025832131221</v>
      </c>
    </row>
    <row r="19" spans="1:18" ht="15">
      <c r="A19" s="1" t="s">
        <v>18</v>
      </c>
      <c r="B19" s="12"/>
      <c r="C19" s="21">
        <f>('GDP by Industry'!C18-'GDP by Industry'!B18)/'GDP by Industry'!B18*100</f>
        <v>4.042999392816672</v>
      </c>
      <c r="D19" s="21">
        <f>('GDP by Industry'!D18-'GDP by Industry'!C18)/'GDP by Industry'!C18*100</f>
        <v>3.15545827667154</v>
      </c>
      <c r="E19" s="21">
        <f>('GDP by Industry'!E18-'GDP by Industry'!D18)/'GDP by Industry'!D18*100</f>
        <v>-6.038822689534212</v>
      </c>
      <c r="F19" s="21">
        <f>('GDP by Industry'!F18-'GDP by Industry'!E18)/'GDP by Industry'!E18*100</f>
        <v>-10.746421545067106</v>
      </c>
      <c r="G19" s="21">
        <f>('GDP by Industry'!G18-'GDP by Industry'!F18)/'GDP by Industry'!F18*100</f>
        <v>-2.1992395912682117</v>
      </c>
      <c r="H19" s="21">
        <f>('GDP by Industry'!H18-'GDP by Industry'!G18)/'GDP by Industry'!G18*100</f>
        <v>-16.213065920388896</v>
      </c>
      <c r="I19" s="21">
        <f>('GDP by Industry'!I18-'GDP by Industry'!H18)/'GDP by Industry'!H18*100</f>
        <v>7.412163679434274</v>
      </c>
      <c r="J19" s="21">
        <f>('GDP by Industry'!J18-'GDP by Industry'!I18)/'GDP by Industry'!I18*100</f>
        <v>-2.3787714073765165</v>
      </c>
      <c r="K19" s="24">
        <f>('GDP by Industry'!K18-'GDP by Industry'!J18)/'GDP by Industry'!J18*100</f>
        <v>6.236344825605378</v>
      </c>
      <c r="L19" s="24">
        <f>('GDP by Industry'!L18-'GDP by Industry'!K18)/'GDP by Industry'!K18*100</f>
        <v>4.251594905467477</v>
      </c>
      <c r="M19" s="24">
        <f>('GDP by Industry'!M18-'GDP by Industry'!L18)/'GDP by Industry'!L18*100</f>
        <v>4.802265225304367</v>
      </c>
      <c r="N19" s="24">
        <f>('GDP by Industry'!N18-'GDP by Industry'!M18)/'GDP by Industry'!M18*100</f>
        <v>6.003621354142169</v>
      </c>
      <c r="O19" s="24">
        <f>('GDP by Industry'!O18-'GDP by Industry'!N18)/'GDP by Industry'!N18*100</f>
        <v>1.5163168245860341</v>
      </c>
      <c r="P19" s="21">
        <f>('GDP by Industry'!P18-'GDP by Industry'!O18)/'GDP by Industry'!O18*100</f>
        <v>-3.7189557598189387</v>
      </c>
      <c r="Q19" s="21">
        <f>('GDP by Industry'!Q18-'GDP by Industry'!P18)/'GDP by Industry'!P18*100</f>
        <v>13.466798484136328</v>
      </c>
      <c r="R19" s="23">
        <f>('GDP by Industry'!R18-'GDP by Industry'!Q18)/'GDP by Industry'!Q18*100</f>
        <v>19.256126401708464</v>
      </c>
    </row>
    <row r="20" spans="1:18" ht="15">
      <c r="A20" s="1" t="s">
        <v>19</v>
      </c>
      <c r="B20" s="12"/>
      <c r="C20" s="21">
        <f>('GDP by Industry'!C19-'GDP by Industry'!B19)/'GDP by Industry'!B19*100</f>
        <v>0.8234653082582613</v>
      </c>
      <c r="D20" s="21">
        <f>('GDP by Industry'!D19-'GDP by Industry'!C19)/'GDP by Industry'!C19*100</f>
        <v>13.440992627406622</v>
      </c>
      <c r="E20" s="21">
        <f>('GDP by Industry'!E19-'GDP by Industry'!D19)/'GDP by Industry'!D19*100</f>
        <v>3.3373546805741725</v>
      </c>
      <c r="F20" s="21">
        <f>('GDP by Industry'!F19-'GDP by Industry'!E19)/'GDP by Industry'!E19*100</f>
        <v>14.850141660406205</v>
      </c>
      <c r="G20" s="21">
        <f>('GDP by Industry'!G19-'GDP by Industry'!F19)/'GDP by Industry'!F19*100</f>
        <v>-1.0610705158038896</v>
      </c>
      <c r="H20" s="21">
        <f>('GDP by Industry'!H19-'GDP by Industry'!G19)/'GDP by Industry'!G19*100</f>
        <v>1.434943625025844</v>
      </c>
      <c r="I20" s="21">
        <f>('GDP by Industry'!I19-'GDP by Industry'!H19)/'GDP by Industry'!H19*100</f>
        <v>0.5674516702827805</v>
      </c>
      <c r="J20" s="21">
        <f>('GDP by Industry'!J19-'GDP by Industry'!I19)/'GDP by Industry'!I19*100</f>
        <v>-9.770070270383025</v>
      </c>
      <c r="K20" s="21">
        <f>('GDP by Industry'!K19-'GDP by Industry'!J19)/'GDP by Industry'!J19*100</f>
        <v>-4.136411542647714</v>
      </c>
      <c r="L20" s="21">
        <f>('GDP by Industry'!L19-'GDP by Industry'!K19)/'GDP by Industry'!K19*100</f>
        <v>-0.9588998369960022</v>
      </c>
      <c r="M20" s="21">
        <f>('GDP by Industry'!M19-'GDP by Industry'!L19)/'GDP by Industry'!L19*100</f>
        <v>-0.4661715986242514</v>
      </c>
      <c r="N20" s="21">
        <f>('GDP by Industry'!N19-'GDP by Industry'!M19)/'GDP by Industry'!M19*100</f>
        <v>1.41339417339813</v>
      </c>
      <c r="O20" s="21">
        <f>('GDP by Industry'!O19-'GDP by Industry'!N19)/'GDP by Industry'!N19*100</f>
        <v>-8.64585456373395</v>
      </c>
      <c r="P20" s="21">
        <f>('GDP by Industry'!P19-'GDP by Industry'!O19)/'GDP by Industry'!O19*100</f>
        <v>3.81872304241306</v>
      </c>
      <c r="Q20" s="21">
        <f>('GDP by Industry'!Q19-'GDP by Industry'!P19)/'GDP by Industry'!P19*100</f>
        <v>0.7925793760318496</v>
      </c>
      <c r="R20" s="23">
        <f>('GDP by Industry'!R19-'GDP by Industry'!Q19)/'GDP by Industry'!Q19*100</f>
        <v>2.7900760657721078</v>
      </c>
    </row>
    <row r="21" spans="1:18" ht="15">
      <c r="A21" s="1" t="s">
        <v>20</v>
      </c>
      <c r="B21" s="12"/>
      <c r="C21" s="21">
        <f>('GDP by Industry'!C20-'GDP by Industry'!B20)/'GDP by Industry'!B20*100</f>
        <v>0.9056826194133826</v>
      </c>
      <c r="D21" s="21">
        <f>('GDP by Industry'!D20-'GDP by Industry'!C20)/'GDP by Industry'!C20*100</f>
        <v>12.752171804787308</v>
      </c>
      <c r="E21" s="21">
        <f>('GDP by Industry'!E20-'GDP by Industry'!D20)/'GDP by Industry'!D20*100</f>
        <v>-3.7785017230989473</v>
      </c>
      <c r="F21" s="21">
        <f>('GDP by Industry'!F20-'GDP by Industry'!E20)/'GDP by Industry'!E20*100</f>
        <v>12.902874301424234</v>
      </c>
      <c r="G21" s="21">
        <f>('GDP by Industry'!G20-'GDP by Industry'!F20)/'GDP by Industry'!F20*100</f>
        <v>-1.3473603853011256</v>
      </c>
      <c r="H21" s="21">
        <f>('GDP by Industry'!H20-'GDP by Industry'!G20)/'GDP by Industry'!G20*100</f>
        <v>4.34931612703225</v>
      </c>
      <c r="I21" s="21">
        <f>('GDP by Industry'!I20-'GDP by Industry'!H20)/'GDP by Industry'!H20*100</f>
        <v>0.6735377275730492</v>
      </c>
      <c r="J21" s="21">
        <f>('GDP by Industry'!J20-'GDP by Industry'!I20)/'GDP by Industry'!I20*100</f>
        <v>-1.9348717019801134</v>
      </c>
      <c r="K21" s="21">
        <f>('GDP by Industry'!K20-'GDP by Industry'!J20)/'GDP by Industry'!J20*100</f>
        <v>-1.5462282312589766</v>
      </c>
      <c r="L21" s="21">
        <f>('GDP by Industry'!L20-'GDP by Industry'!K20)/'GDP by Industry'!K20*100</f>
        <v>-1.345498083632401</v>
      </c>
      <c r="M21" s="21">
        <f>('GDP by Industry'!M20-'GDP by Industry'!L20)/'GDP by Industry'!L20*100</f>
        <v>0.8214166489834174</v>
      </c>
      <c r="N21" s="21">
        <f>('GDP by Industry'!N20-'GDP by Industry'!M20)/'GDP by Industry'!M20*100</f>
        <v>3.1132383793663307</v>
      </c>
      <c r="O21" s="21">
        <f>('GDP by Industry'!O20-'GDP by Industry'!N20)/'GDP by Industry'!N20*100</f>
        <v>1.0642426191822034</v>
      </c>
      <c r="P21" s="21">
        <f>('GDP by Industry'!P20-'GDP by Industry'!O20)/'GDP by Industry'!O20*100</f>
        <v>-0.5040161592524586</v>
      </c>
      <c r="Q21" s="21">
        <f>('GDP by Industry'!Q20-'GDP by Industry'!P20)/'GDP by Industry'!P20*100</f>
        <v>0.952071778198349</v>
      </c>
      <c r="R21" s="23">
        <f>('GDP by Industry'!R20-'GDP by Industry'!Q20)/'GDP by Industry'!Q20*100</f>
        <v>4.514139642084229</v>
      </c>
    </row>
    <row r="22" spans="1:18" ht="15">
      <c r="A22" s="1" t="s">
        <v>21</v>
      </c>
      <c r="B22" s="12"/>
      <c r="C22" s="21">
        <f>('GDP by Industry'!C21-'GDP by Industry'!B21)/'GDP by Industry'!B21*100</f>
        <v>0.13084921548778614</v>
      </c>
      <c r="D22" s="21">
        <f>('GDP by Industry'!D21-'GDP by Industry'!C21)/'GDP by Industry'!C21*100</f>
        <v>10.388831040812999</v>
      </c>
      <c r="E22" s="21">
        <f>('GDP by Industry'!E21-'GDP by Industry'!D21)/'GDP by Industry'!D21*100</f>
        <v>7.565975414826781</v>
      </c>
      <c r="F22" s="21">
        <f>('GDP by Industry'!F21-'GDP by Industry'!E21)/'GDP by Industry'!E21*100</f>
        <v>6.348615680935814</v>
      </c>
      <c r="G22" s="21">
        <f>('GDP by Industry'!G21-'GDP by Industry'!F21)/'GDP by Industry'!F21*100</f>
        <v>-5.795041461572282</v>
      </c>
      <c r="H22" s="21">
        <f>('GDP by Industry'!H21-'GDP by Industry'!G21)/'GDP by Industry'!G21*100</f>
        <v>2.032429615718229</v>
      </c>
      <c r="I22" s="21">
        <f>('GDP by Industry'!I21-'GDP by Industry'!H21)/'GDP by Industry'!H21*100</f>
        <v>-1.5272139003855525</v>
      </c>
      <c r="J22" s="21">
        <f>('GDP by Industry'!J21-'GDP by Industry'!I21)/'GDP by Industry'!I21*100</f>
        <v>-4.342994251075355</v>
      </c>
      <c r="K22" s="21">
        <f>('GDP by Industry'!K21-'GDP by Industry'!J21)/'GDP by Industry'!J21*100</f>
        <v>-3.7160301453647744</v>
      </c>
      <c r="L22" s="21">
        <f>('GDP by Industry'!L21-'GDP by Industry'!K21)/'GDP by Industry'!K21*100</f>
        <v>-1.5348672337872633</v>
      </c>
      <c r="M22" s="21">
        <f>('GDP by Industry'!M21-'GDP by Industry'!L21)/'GDP by Industry'!L21*100</f>
        <v>0.8451804681069862</v>
      </c>
      <c r="N22" s="21">
        <f>('GDP by Industry'!N21-'GDP by Industry'!M21)/'GDP by Industry'!M21*100</f>
        <v>2.3051696320324324</v>
      </c>
      <c r="O22" s="21">
        <f>('GDP by Industry'!O21-'GDP by Industry'!N21)/'GDP by Industry'!N21*100</f>
        <v>-3.4356984873224414</v>
      </c>
      <c r="P22" s="21">
        <f>('GDP by Industry'!P21-'GDP by Industry'!O21)/'GDP by Industry'!O21*100</f>
        <v>5.581385780420755</v>
      </c>
      <c r="Q22" s="21">
        <f>('GDP by Industry'!Q21-'GDP by Industry'!P21)/'GDP by Industry'!P21*100</f>
        <v>9.400518128845645</v>
      </c>
      <c r="R22" s="23">
        <f>('GDP by Industry'!R21-'GDP by Industry'!Q21)/'GDP by Industry'!Q21*100</f>
        <v>1.6860886535613846</v>
      </c>
    </row>
    <row r="23" spans="1:18" ht="15">
      <c r="A23" s="1" t="s">
        <v>22</v>
      </c>
      <c r="B23" s="12"/>
      <c r="C23" s="21">
        <f>('GDP by Industry'!C22-'GDP by Industry'!B22)/'GDP by Industry'!B22*100</f>
        <v>2.746731239474166</v>
      </c>
      <c r="D23" s="21">
        <f>('GDP by Industry'!D22-'GDP by Industry'!C22)/'GDP by Industry'!C22*100</f>
        <v>18.898360933583323</v>
      </c>
      <c r="E23" s="21">
        <f>('GDP by Industry'!E22-'GDP by Industry'!D22)/'GDP by Industry'!D22*100</f>
        <v>3.959834727256492</v>
      </c>
      <c r="F23" s="21">
        <f>('GDP by Industry'!F22-'GDP by Industry'!E22)/'GDP by Industry'!E22*100</f>
        <v>2.5405423236880127</v>
      </c>
      <c r="G23" s="21">
        <f>('GDP by Industry'!G22-'GDP by Industry'!F22)/'GDP by Industry'!F22*100</f>
        <v>3.0717391384404595</v>
      </c>
      <c r="H23" s="21">
        <f>('GDP by Industry'!H22-'GDP by Industry'!G22)/'GDP by Industry'!G22*100</f>
        <v>4.939569053841782</v>
      </c>
      <c r="I23" s="21">
        <f>('GDP by Industry'!I22-'GDP by Industry'!H22)/'GDP by Industry'!H22*100</f>
        <v>8.364940093771606</v>
      </c>
      <c r="J23" s="21">
        <f>('GDP by Industry'!J22-'GDP by Industry'!I22)/'GDP by Industry'!I22*100</f>
        <v>9.44248151975511</v>
      </c>
      <c r="K23" s="21">
        <f>('GDP by Industry'!K22-'GDP by Industry'!J22)/'GDP by Industry'!J22*100</f>
        <v>4.635877152368549</v>
      </c>
      <c r="L23" s="21">
        <f>('GDP by Industry'!L22-'GDP by Industry'!K22)/'GDP by Industry'!K22*100</f>
        <v>5.966998266676569</v>
      </c>
      <c r="M23" s="21">
        <f>('GDP by Industry'!M22-'GDP by Industry'!L22)/'GDP by Industry'!L22*100</f>
        <v>0.9560510114054668</v>
      </c>
      <c r="N23" s="21">
        <f>('GDP by Industry'!N22-'GDP by Industry'!M22)/'GDP by Industry'!M22*100</f>
        <v>-0.0009095226151277529</v>
      </c>
      <c r="O23" s="21">
        <f>('GDP by Industry'!O22-'GDP by Industry'!N22)/'GDP by Industry'!N22*100</f>
        <v>-1.3172735796865433</v>
      </c>
      <c r="P23" s="21">
        <f>('GDP by Industry'!P22-'GDP by Industry'!O22)/'GDP by Industry'!O22*100</f>
        <v>1.655661905831975</v>
      </c>
      <c r="Q23" s="21">
        <f>('GDP by Industry'!Q22-'GDP by Industry'!P22)/'GDP by Industry'!P22*100</f>
        <v>1.1331828178614187</v>
      </c>
      <c r="R23" s="23">
        <f>('GDP by Industry'!R22-'GDP by Industry'!Q22)/'GDP by Industry'!Q22*100</f>
        <v>-2.287991712732406</v>
      </c>
    </row>
    <row r="24" spans="1:18" ht="15">
      <c r="A24" s="1" t="s">
        <v>23</v>
      </c>
      <c r="B24" s="12"/>
      <c r="C24" s="21">
        <f>('GDP by Industry'!C23-'GDP by Industry'!B23)/'GDP by Industry'!B23*100</f>
        <v>-3.618241944846713</v>
      </c>
      <c r="D24" s="21">
        <f>('GDP by Industry'!D23-'GDP by Industry'!C23)/'GDP by Industry'!C23*100</f>
        <v>3.8761861705970695</v>
      </c>
      <c r="E24" s="21">
        <f>('GDP by Industry'!E23-'GDP by Industry'!D23)/'GDP by Industry'!D23*100</f>
        <v>13.395271848838464</v>
      </c>
      <c r="F24" s="21">
        <f>('GDP by Industry'!F23-'GDP by Industry'!E23)/'GDP by Industry'!E23*100</f>
        <v>-10.05036194037867</v>
      </c>
      <c r="G24" s="21">
        <f>('GDP by Industry'!G23-'GDP by Industry'!F23)/'GDP by Industry'!F23*100</f>
        <v>0.6732057639673725</v>
      </c>
      <c r="H24" s="21">
        <f>('GDP by Industry'!H23-'GDP by Industry'!G23)/'GDP by Industry'!G23*100</f>
        <v>-5.820080401350839</v>
      </c>
      <c r="I24" s="21">
        <f>('GDP by Industry'!I23-'GDP by Industry'!H23)/'GDP by Industry'!H23*100</f>
        <v>-12.642650933691746</v>
      </c>
      <c r="J24" s="21">
        <f>('GDP by Industry'!J23-'GDP by Industry'!I23)/'GDP by Industry'!I23*100</f>
        <v>-11.764963732905207</v>
      </c>
      <c r="K24" s="21">
        <f>('GDP by Industry'!K23-'GDP by Industry'!J23)/'GDP by Industry'!J23*100</f>
        <v>6.3765082460649</v>
      </c>
      <c r="L24" s="21">
        <f>('GDP by Industry'!L23-'GDP by Industry'!K23)/'GDP by Industry'!K23*100</f>
        <v>11.850177569265377</v>
      </c>
      <c r="M24" s="21">
        <f>('GDP by Industry'!M23-'GDP by Industry'!L23)/'GDP by Industry'!L23*100</f>
        <v>3.475188417526718</v>
      </c>
      <c r="N24" s="21">
        <f>('GDP by Industry'!N23-'GDP by Industry'!M23)/'GDP by Industry'!M23*100</f>
        <v>-0.3758054342463164</v>
      </c>
      <c r="O24" s="21">
        <f>('GDP by Industry'!O23-'GDP by Industry'!N23)/'GDP by Industry'!N23*100</f>
        <v>8.141506990004405</v>
      </c>
      <c r="P24" s="21">
        <f>('GDP by Industry'!P23-'GDP by Industry'!O23)/'GDP by Industry'!O23*100</f>
        <v>2.912736858673752</v>
      </c>
      <c r="Q24" s="21">
        <f>('GDP by Industry'!Q23-'GDP by Industry'!P23)/'GDP by Industry'!P23*100</f>
        <v>-6.943579334378029</v>
      </c>
      <c r="R24" s="23">
        <f>('GDP by Industry'!R23-'GDP by Industry'!Q23)/'GDP by Industry'!Q23*100</f>
        <v>0.8560641955600566</v>
      </c>
    </row>
    <row r="25" spans="1:18" ht="15">
      <c r="A25" s="13" t="s">
        <v>24</v>
      </c>
      <c r="B25" s="14"/>
      <c r="C25" s="27">
        <f>('GDP by Industry'!C24-'GDP by Industry'!B24)/'GDP by Industry'!B24*100</f>
        <v>8.59250234760955</v>
      </c>
      <c r="D25" s="27">
        <f>('GDP by Industry'!D24-'GDP by Industry'!C24)/'GDP by Industry'!C24*100</f>
        <v>3.3491043887758596</v>
      </c>
      <c r="E25" s="27">
        <f>('GDP by Industry'!E24-'GDP by Industry'!D24)/'GDP by Industry'!D24*100</f>
        <v>-5.2849848925065315</v>
      </c>
      <c r="F25" s="27">
        <f>('GDP by Industry'!F24-'GDP by Industry'!E24)/'GDP by Industry'!E24*100</f>
        <v>-0.4724587657716243</v>
      </c>
      <c r="G25" s="27">
        <f>('GDP by Industry'!G24-'GDP by Industry'!F24)/'GDP by Industry'!F24*100</f>
        <v>1.6603349857731073</v>
      </c>
      <c r="H25" s="27">
        <f>('GDP by Industry'!H24-'GDP by Industry'!G24)/'GDP by Industry'!G24*100</f>
        <v>-0.7070517711708664</v>
      </c>
      <c r="I25" s="27">
        <f>('GDP by Industry'!I24-'GDP by Industry'!H24)/'GDP by Industry'!H24*100</f>
        <v>3.487395134792512</v>
      </c>
      <c r="J25" s="27">
        <f>('GDP by Industry'!J24-'GDP by Industry'!I24)/'GDP by Industry'!I24*100</f>
        <v>-0.28612331999088547</v>
      </c>
      <c r="K25" s="27">
        <f>('GDP by Industry'!K24-'GDP by Industry'!J24)/'GDP by Industry'!J24*100</f>
        <v>0.8611647499337688</v>
      </c>
      <c r="L25" s="28">
        <f>('GDP by Industry'!L24-'GDP by Industry'!K24)/'GDP by Industry'!K24*100</f>
        <v>1.0113109364470054</v>
      </c>
      <c r="M25" s="28">
        <f>('GDP by Industry'!M24-'GDP by Industry'!L24)/'GDP by Industry'!L24*100</f>
        <v>2.063367134029706</v>
      </c>
      <c r="N25" s="28">
        <f>('GDP by Industry'!N24-'GDP by Industry'!M24)/'GDP by Industry'!M24*100</f>
        <v>1.9955411336797668</v>
      </c>
      <c r="O25" s="28">
        <f>('GDP by Industry'!O24-'GDP by Industry'!N24)/'GDP by Industry'!N24*100</f>
        <v>5.055485777954885</v>
      </c>
      <c r="P25" s="28">
        <f>('GDP by Industry'!P24-'GDP by Industry'!O24)/'GDP by Industry'!O24*100</f>
        <v>-9.805582483152994</v>
      </c>
      <c r="Q25" s="28">
        <f>('GDP by Industry'!Q24-'GDP by Industry'!P24)/'GDP by Industry'!P24*100</f>
        <v>1.6422173754750808</v>
      </c>
      <c r="R25" s="29">
        <f>('GDP by Industry'!R24-'GDP by Industry'!Q24)/'GDP by Industry'!Q24*100</f>
        <v>19.73110536322425</v>
      </c>
    </row>
    <row r="26" spans="1:18" ht="15">
      <c r="A26" s="1" t="s">
        <v>28</v>
      </c>
      <c r="B26" s="12"/>
      <c r="C26" s="21">
        <f>('GDP by Industry'!C25-'GDP by Industry'!B25)/'GDP by Industry'!B25*100</f>
        <v>27.5639585099203</v>
      </c>
      <c r="D26" s="21">
        <f>('GDP by Industry'!D25-'GDP by Industry'!C25)/'GDP by Industry'!C25*100</f>
        <v>-3.145506763911108</v>
      </c>
      <c r="E26" s="21">
        <f>('GDP by Industry'!E25-'GDP by Industry'!D25)/'GDP by Industry'!D25*100</f>
        <v>-16.5416019410981</v>
      </c>
      <c r="F26" s="21">
        <f>('GDP by Industry'!F25-'GDP by Industry'!E25)/'GDP by Industry'!E25*100</f>
        <v>16.584723596520355</v>
      </c>
      <c r="G26" s="21">
        <f>('GDP by Industry'!G25-'GDP by Industry'!F25)/'GDP by Industry'!F25*100</f>
        <v>10.247917161411767</v>
      </c>
      <c r="H26" s="21">
        <f>('GDP by Industry'!H25-'GDP by Industry'!G25)/'GDP by Industry'!G25*100</f>
        <v>-1.7039485234869225</v>
      </c>
      <c r="I26" s="21">
        <f>('GDP by Industry'!I25-'GDP by Industry'!H25)/'GDP by Industry'!H25*100</f>
        <v>-10.222477693836487</v>
      </c>
      <c r="J26" s="21">
        <f>('GDP by Industry'!J25-'GDP by Industry'!I25)/'GDP by Industry'!I25*100</f>
        <v>5.085520686251072</v>
      </c>
      <c r="K26" s="21">
        <f>('GDP by Industry'!K25-'GDP by Industry'!J25)/'GDP by Industry'!J25*100</f>
        <v>-1.350431076723441</v>
      </c>
      <c r="L26" s="21">
        <f>('GDP by Industry'!L25-'GDP by Industry'!K25)/'GDP by Industry'!K25*100</f>
        <v>11.050101361635326</v>
      </c>
      <c r="M26" s="24">
        <f>('GDP by Industry'!M25-'GDP by Industry'!L25)/'GDP by Industry'!L25*100</f>
        <v>9.72075494292345</v>
      </c>
      <c r="N26" s="24">
        <f>('GDP by Industry'!N25-'GDP by Industry'!M25)/'GDP by Industry'!M25*100</f>
        <v>5.751784149785476</v>
      </c>
      <c r="O26" s="24">
        <f>('GDP by Industry'!O25-'GDP by Industry'!N25)/'GDP by Industry'!N25*100</f>
        <v>2.468276982612603</v>
      </c>
      <c r="P26" s="21">
        <f>('GDP by Industry'!P25-'GDP by Industry'!O25)/'GDP by Industry'!O25*100</f>
        <v>-17.342913245952015</v>
      </c>
      <c r="Q26" s="21">
        <f>('GDP by Industry'!Q25-'GDP by Industry'!P25)/'GDP by Industry'!P25*100</f>
        <v>14.62950020656355</v>
      </c>
      <c r="R26" s="23">
        <f>('GDP by Industry'!R25-'GDP by Industry'!Q25)/'GDP by Industry'!Q25*100</f>
        <v>9.26909393516605</v>
      </c>
    </row>
    <row r="27" spans="1:18" ht="15">
      <c r="A27" s="30" t="s">
        <v>29</v>
      </c>
      <c r="B27" s="31"/>
      <c r="C27" s="28">
        <f>('GDP by Industry'!C26-'GDP by Industry'!B26)/'GDP by Industry'!B26*100</f>
        <v>10.870510375290127</v>
      </c>
      <c r="D27" s="28">
        <f>('GDP by Industry'!D26-'GDP by Industry'!C26)/'GDP by Industry'!C26*100</f>
        <v>2.4518415559282385</v>
      </c>
      <c r="E27" s="28">
        <f>('GDP by Industry'!E26-'GDP by Industry'!D26)/'GDP by Industry'!D26*100</f>
        <v>-6.755178127366477</v>
      </c>
      <c r="F27" s="28">
        <f>('GDP by Industry'!F26-'GDP by Industry'!E26)/'GDP by Industry'!E26*100</f>
        <v>1.521513630289324</v>
      </c>
      <c r="G27" s="28">
        <f>('GDP by Industry'!G26-'GDP by Industry'!F26)/'GDP by Industry'!F26*100</f>
        <v>2.8131677694574977</v>
      </c>
      <c r="H27" s="28">
        <f>('GDP by Industry'!H26-'GDP by Industry'!G26)/'GDP by Industry'!G26*100</f>
        <v>-0.8505568417123329</v>
      </c>
      <c r="I27" s="28">
        <f>('GDP by Industry'!I26-'GDP by Industry'!H26)/'GDP by Industry'!H26*100</f>
        <v>1.5308211040708417</v>
      </c>
      <c r="J27" s="28">
        <f>('GDP by Industry'!J26-'GDP by Industry'!I26)/'GDP by Industry'!I26*100</f>
        <v>0.39173635442865407</v>
      </c>
      <c r="K27" s="28">
        <f>('GDP by Industry'!K26-'GDP by Industry'!J26)/'GDP by Industry'!J26*100</f>
        <v>0.5690299785159689</v>
      </c>
      <c r="L27" s="28">
        <f>('GDP by Industry'!L26-'GDP by Industry'!K26)/'GDP by Industry'!K26*100</f>
        <v>2.312048878639141</v>
      </c>
      <c r="M27" s="28">
        <f>('GDP by Industry'!M26-'GDP by Industry'!L26)/'GDP by Industry'!L26*100</f>
        <v>3.140281674624337</v>
      </c>
      <c r="N27" s="28">
        <f>('GDP by Industry'!N26-'GDP by Industry'!M26)/'GDP by Industry'!M26*100</f>
        <v>2.5575132328903476</v>
      </c>
      <c r="O27" s="28">
        <f>('GDP by Industry'!O26-'GDP by Industry'!N26)/'GDP by Industry'!N26*100</f>
        <v>4.656357247794486</v>
      </c>
      <c r="P27" s="28">
        <f>('GDP by Industry'!P26-'GDP by Industry'!O26)/'GDP by Industry'!O26*100</f>
        <v>-10.944055356456085</v>
      </c>
      <c r="Q27" s="28">
        <f>('GDP by Industry'!Q26-'GDP by Industry'!P26)/'GDP by Industry'!P26*100</f>
        <v>3.4629265951642187</v>
      </c>
      <c r="R27" s="29">
        <f>('GDP by Industry'!R26-'GDP by Industry'!Q26)/'GDP by Industry'!Q26*100</f>
        <v>18.10612123679634</v>
      </c>
    </row>
    <row r="28" spans="1:18" ht="15">
      <c r="A28" s="15"/>
      <c r="B28" s="3"/>
      <c r="C28" s="3"/>
      <c r="D28" s="3"/>
      <c r="E28" s="3"/>
      <c r="F28" s="3"/>
      <c r="G28" s="3"/>
      <c r="H28" s="3"/>
      <c r="I28" s="3"/>
      <c r="J28" s="3"/>
      <c r="K28" s="3"/>
      <c r="L28" s="3"/>
      <c r="M28" s="3"/>
      <c r="N28" s="3"/>
      <c r="O28" s="3"/>
      <c r="P28" s="3"/>
      <c r="Q28" s="32"/>
      <c r="R28" s="4"/>
    </row>
    <row r="29" ht="15">
      <c r="A29" s="16" t="s">
        <v>25</v>
      </c>
    </row>
    <row r="32" spans="3:12" ht="15">
      <c r="C32" s="33"/>
      <c r="D32" s="33"/>
      <c r="E32" s="33"/>
      <c r="F32" s="33"/>
      <c r="G32" s="33"/>
      <c r="H32" s="33"/>
      <c r="I32" s="33"/>
      <c r="J32" s="33"/>
      <c r="K32" s="33"/>
      <c r="L32" s="33"/>
    </row>
  </sheetData>
  <mergeCells count="4">
    <mergeCell ref="A1:R1"/>
    <mergeCell ref="A2:R2"/>
    <mergeCell ref="A3:R3"/>
    <mergeCell ref="A4:R4"/>
  </mergeCells>
  <printOptions gridLines="1"/>
  <pageMargins left="0.7" right="0.7" top="0.75" bottom="0.75" header="0.3" footer="0.3"/>
  <pageSetup fitToHeight="1" fitToWidth="1" horizontalDpi="600" verticalDpi="600" orientation="landscape" paperSize="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topLeftCell="A1">
      <pane xSplit="1" topLeftCell="O1" activePane="topRight" state="frozen"/>
      <selection pane="topLeft" activeCell="I18" sqref="I18"/>
      <selection pane="topRight" activeCell="R25" sqref="R25"/>
    </sheetView>
  </sheetViews>
  <sheetFormatPr defaultColWidth="9.140625" defaultRowHeight="15"/>
  <cols>
    <col min="1" max="1" width="49.57421875" style="0" customWidth="1"/>
    <col min="11" max="11" width="9.140625" style="2" customWidth="1"/>
    <col min="12" max="12" width="8.7109375" style="2" customWidth="1"/>
    <col min="14" max="16" width="9.140625" style="2" customWidth="1"/>
  </cols>
  <sheetData>
    <row r="1" spans="1:19" ht="14.45" customHeight="1">
      <c r="A1" s="128" t="s">
        <v>30</v>
      </c>
      <c r="B1" s="129"/>
      <c r="C1" s="129"/>
      <c r="D1" s="129"/>
      <c r="E1" s="129"/>
      <c r="F1" s="129"/>
      <c r="G1" s="129"/>
      <c r="H1" s="129"/>
      <c r="I1" s="129"/>
      <c r="J1" s="129"/>
      <c r="K1" s="129"/>
      <c r="L1" s="129"/>
      <c r="M1" s="129"/>
      <c r="N1" s="129"/>
      <c r="O1" s="129"/>
      <c r="P1" s="129"/>
      <c r="Q1" s="129"/>
      <c r="R1" s="129"/>
      <c r="S1" s="1"/>
    </row>
    <row r="2" spans="1:19" ht="15">
      <c r="A2" s="128" t="s">
        <v>27</v>
      </c>
      <c r="B2" s="129"/>
      <c r="C2" s="129"/>
      <c r="D2" s="129"/>
      <c r="E2" s="129"/>
      <c r="F2" s="129"/>
      <c r="G2" s="129"/>
      <c r="H2" s="129"/>
      <c r="I2" s="129"/>
      <c r="J2" s="129"/>
      <c r="K2" s="129"/>
      <c r="L2" s="129"/>
      <c r="M2" s="129"/>
      <c r="N2" s="129"/>
      <c r="O2" s="129"/>
      <c r="P2" s="129"/>
      <c r="Q2" s="129"/>
      <c r="R2" s="129"/>
      <c r="S2" s="1"/>
    </row>
    <row r="3" spans="1:19" ht="15">
      <c r="A3" s="128" t="s">
        <v>2</v>
      </c>
      <c r="B3" s="129"/>
      <c r="C3" s="129"/>
      <c r="D3" s="129"/>
      <c r="E3" s="129"/>
      <c r="F3" s="129"/>
      <c r="G3" s="129"/>
      <c r="H3" s="129"/>
      <c r="I3" s="129"/>
      <c r="J3" s="129"/>
      <c r="K3" s="129"/>
      <c r="L3" s="129"/>
      <c r="M3" s="129"/>
      <c r="N3" s="129"/>
      <c r="O3" s="129"/>
      <c r="P3" s="129"/>
      <c r="Q3" s="129"/>
      <c r="R3" s="129"/>
      <c r="S3" s="1"/>
    </row>
    <row r="4" spans="1:19" ht="15">
      <c r="A4" s="128" t="s">
        <v>141</v>
      </c>
      <c r="B4" s="129"/>
      <c r="C4" s="129"/>
      <c r="D4" s="129"/>
      <c r="E4" s="129"/>
      <c r="F4" s="129"/>
      <c r="G4" s="129"/>
      <c r="H4" s="129"/>
      <c r="I4" s="129"/>
      <c r="J4" s="129"/>
      <c r="K4" s="129"/>
      <c r="L4" s="129"/>
      <c r="M4" s="129"/>
      <c r="N4" s="129"/>
      <c r="O4" s="129"/>
      <c r="P4" s="129"/>
      <c r="Q4" s="129"/>
      <c r="R4" s="129"/>
      <c r="S4" s="1"/>
    </row>
    <row r="5" spans="1:19" ht="15">
      <c r="A5" s="1"/>
      <c r="B5" s="2"/>
      <c r="C5" s="2"/>
      <c r="D5" s="2"/>
      <c r="E5" s="2"/>
      <c r="F5" s="2"/>
      <c r="G5" s="2"/>
      <c r="H5" s="2"/>
      <c r="I5" s="2"/>
      <c r="J5" s="2"/>
      <c r="M5" s="3"/>
      <c r="R5" s="34" t="s">
        <v>4</v>
      </c>
      <c r="S5" s="1"/>
    </row>
    <row r="6" spans="1:18" ht="15">
      <c r="A6" s="1"/>
      <c r="B6" s="5" t="s">
        <v>126</v>
      </c>
      <c r="C6" s="5" t="s">
        <v>127</v>
      </c>
      <c r="D6" s="5" t="s">
        <v>128</v>
      </c>
      <c r="E6" s="5" t="s">
        <v>129</v>
      </c>
      <c r="F6" s="5" t="s">
        <v>130</v>
      </c>
      <c r="G6" s="5" t="s">
        <v>131</v>
      </c>
      <c r="H6" s="5" t="s">
        <v>132</v>
      </c>
      <c r="I6" s="5" t="s">
        <v>133</v>
      </c>
      <c r="J6" s="5" t="s">
        <v>134</v>
      </c>
      <c r="K6" s="6" t="s">
        <v>135</v>
      </c>
      <c r="L6" s="5" t="s">
        <v>136</v>
      </c>
      <c r="M6" s="76" t="s">
        <v>137</v>
      </c>
      <c r="N6" s="6" t="s">
        <v>138</v>
      </c>
      <c r="O6" s="5" t="s">
        <v>139</v>
      </c>
      <c r="P6" s="6" t="s">
        <v>5</v>
      </c>
      <c r="Q6" s="6" t="s">
        <v>6</v>
      </c>
      <c r="R6" s="5" t="s">
        <v>140</v>
      </c>
    </row>
    <row r="7" spans="1:18" s="11" customFormat="1" ht="15">
      <c r="A7" s="7"/>
      <c r="B7" s="8"/>
      <c r="C7" s="8"/>
      <c r="D7" s="8"/>
      <c r="E7" s="8"/>
      <c r="F7" s="8"/>
      <c r="G7" s="8"/>
      <c r="H7" s="8"/>
      <c r="I7" s="8"/>
      <c r="J7" s="8"/>
      <c r="K7" s="8"/>
      <c r="L7" s="8"/>
      <c r="M7" s="10"/>
      <c r="N7" s="9"/>
      <c r="O7" s="9"/>
      <c r="P7" s="9"/>
      <c r="Q7" s="21"/>
      <c r="R7" s="35"/>
    </row>
    <row r="8" spans="1:18" ht="15">
      <c r="A8" s="1" t="s">
        <v>7</v>
      </c>
      <c r="B8" s="12"/>
      <c r="C8" s="21">
        <f>('GDP by Industry - Constant'!C8-'GDP by Industry - Constant'!B8)/'GDP by Industry - Constant'!B8*100</f>
        <v>1.3506142922594628</v>
      </c>
      <c r="D8" s="21">
        <f>('GDP by Industry - Constant'!D8-'GDP by Industry - Constant'!C8)/'GDP by Industry - Constant'!C8*100</f>
        <v>-11.9295202417717</v>
      </c>
      <c r="E8" s="21">
        <f>('GDP by Industry - Constant'!E8-'GDP by Industry - Constant'!D8)/'GDP by Industry - Constant'!D8*100</f>
        <v>11.67974015761934</v>
      </c>
      <c r="F8" s="21">
        <f>('GDP by Industry - Constant'!F8-'GDP by Industry - Constant'!E8)/'GDP by Industry - Constant'!E8*100</f>
        <v>7.089252351864118</v>
      </c>
      <c r="G8" s="21">
        <f>('GDP by Industry - Constant'!G8-'GDP by Industry - Constant'!F8)/'GDP by Industry - Constant'!F8*100</f>
        <v>-11.422940438594702</v>
      </c>
      <c r="H8" s="21">
        <f>('GDP by Industry - Constant'!H8-'GDP by Industry - Constant'!G8)/'GDP by Industry - Constant'!G8*100</f>
        <v>12.120316359435005</v>
      </c>
      <c r="I8" s="21">
        <f>('GDP by Industry - Constant'!I8-'GDP by Industry - Constant'!H8)/'GDP by Industry - Constant'!H8*100</f>
        <v>9.20055373368572</v>
      </c>
      <c r="J8" s="21">
        <f>('GDP by Industry - Constant'!J8-'GDP by Industry - Constant'!I8)/'GDP by Industry - Constant'!I8*100</f>
        <v>-0.6829262713322367</v>
      </c>
      <c r="K8" s="21">
        <f>('GDP by Industry - Constant'!K8-'GDP by Industry - Constant'!J8)/'GDP by Industry - Constant'!J8*100</f>
        <v>-1.5990219868019833</v>
      </c>
      <c r="L8" s="21">
        <f>('GDP by Industry - Constant'!L8-'GDP by Industry - Constant'!K8)/'GDP by Industry - Constant'!K8*100</f>
        <v>0.6114449051677947</v>
      </c>
      <c r="M8" s="21">
        <f>('GDP by Industry - Constant'!M8-'GDP by Industry - Constant'!L8)/'GDP by Industry - Constant'!L8*100</f>
        <v>0.5075908708901566</v>
      </c>
      <c r="N8" s="21">
        <f>('GDP by Industry - Constant'!N8-'GDP by Industry - Constant'!M8)/'GDP by Industry - Constant'!M8*100</f>
        <v>20.931587280639327</v>
      </c>
      <c r="O8" s="21">
        <f>('GDP by Industry - Constant'!O8-'GDP by Industry - Constant'!N8)/'GDP by Industry - Constant'!N8*100</f>
        <v>4.918299622740887</v>
      </c>
      <c r="P8" s="21">
        <f>('GDP by Industry - Constant'!P8-'GDP by Industry - Constant'!O8)/'GDP by Industry - Constant'!O8*100</f>
        <v>7.16875777767809</v>
      </c>
      <c r="Q8" s="21">
        <f>('GDP by Industry - Constant'!Q8-'GDP by Industry - Constant'!P8)/'GDP by Industry - Constant'!P8*100</f>
        <v>-22.193349019939717</v>
      </c>
      <c r="R8" s="23">
        <f>('GDP by Industry - Constant'!R8-'GDP by Industry - Constant'!Q8)/'GDP by Industry - Constant'!Q8*100</f>
        <v>-12.798711015987344</v>
      </c>
    </row>
    <row r="9" spans="1:18" ht="15">
      <c r="A9" s="1" t="s">
        <v>8</v>
      </c>
      <c r="B9" s="12"/>
      <c r="C9" s="24">
        <f>('GDP by Industry - Constant'!C9-'GDP by Industry - Constant'!B9)/'GDP by Industry - Constant'!B9*100</f>
        <v>-5.472340556512659</v>
      </c>
      <c r="D9" s="24">
        <f>('GDP by Industry - Constant'!D9-'GDP by Industry - Constant'!C9)/'GDP by Industry - Constant'!C9*100</f>
        <v>-32.30996764708995</v>
      </c>
      <c r="E9" s="24">
        <f>('GDP by Industry - Constant'!E9-'GDP by Industry - Constant'!D9)/'GDP by Industry - Constant'!D9*100</f>
        <v>77.58203102530351</v>
      </c>
      <c r="F9" s="24">
        <f>('GDP by Industry - Constant'!F9-'GDP by Industry - Constant'!E9)/'GDP by Industry - Constant'!E9*100</f>
        <v>-41.48168878913227</v>
      </c>
      <c r="G9" s="21">
        <f>('GDP by Industry - Constant'!G9-'GDP by Industry - Constant'!F9)/'GDP by Industry - Constant'!F9*100</f>
        <v>-15.056336492403705</v>
      </c>
      <c r="H9" s="21">
        <f>('GDP by Industry - Constant'!H9-'GDP by Industry - Constant'!G9)/'GDP by Industry - Constant'!G9*100</f>
        <v>-8.244273475997078</v>
      </c>
      <c r="I9" s="21">
        <f>('GDP by Industry - Constant'!I9-'GDP by Industry - Constant'!H9)/'GDP by Industry - Constant'!H9*100</f>
        <v>26.687769367715163</v>
      </c>
      <c r="J9" s="21">
        <f>('GDP by Industry - Constant'!J9-'GDP by Industry - Constant'!I9)/'GDP by Industry - Constant'!I9*100</f>
        <v>39.05860664131951</v>
      </c>
      <c r="K9" s="21">
        <f>('GDP by Industry - Constant'!K9-'GDP by Industry - Constant'!J9)/'GDP by Industry - Constant'!J9*100</f>
        <v>29.89002617870692</v>
      </c>
      <c r="L9" s="21">
        <f>('GDP by Industry - Constant'!L9-'GDP by Industry - Constant'!K9)/'GDP by Industry - Constant'!K9*100</f>
        <v>-13.230024824538667</v>
      </c>
      <c r="M9" s="21">
        <f>('GDP by Industry - Constant'!M9-'GDP by Industry - Constant'!L9)/'GDP by Industry - Constant'!L9*100</f>
        <v>25.589663814778113</v>
      </c>
      <c r="N9" s="21">
        <f>('GDP by Industry - Constant'!N9-'GDP by Industry - Constant'!M9)/'GDP by Industry - Constant'!M9*100</f>
        <v>3.620119101389347</v>
      </c>
      <c r="O9" s="21">
        <f>('GDP by Industry - Constant'!O9-'GDP by Industry - Constant'!N9)/'GDP by Industry - Constant'!N9*100</f>
        <v>16.730521457024373</v>
      </c>
      <c r="P9" s="21">
        <f>('GDP by Industry - Constant'!P9-'GDP by Industry - Constant'!O9)/'GDP by Industry - Constant'!O9*100</f>
        <v>14.848269990703464</v>
      </c>
      <c r="Q9" s="21">
        <f>('GDP by Industry - Constant'!Q9-'GDP by Industry - Constant'!P9)/'GDP by Industry - Constant'!P9*100</f>
        <v>-30.260409886807743</v>
      </c>
      <c r="R9" s="23">
        <f>('GDP by Industry - Constant'!R9-'GDP by Industry - Constant'!Q9)/'GDP by Industry - Constant'!Q9*100</f>
        <v>38.123330114469475</v>
      </c>
    </row>
    <row r="10" spans="1:18" ht="15">
      <c r="A10" s="1" t="s">
        <v>9</v>
      </c>
      <c r="B10" s="12"/>
      <c r="C10" s="21">
        <f>('GDP by Industry - Constant'!C10-'GDP by Industry - Constant'!B10)/'GDP by Industry - Constant'!B10*100</f>
        <v>-4.030097508946798</v>
      </c>
      <c r="D10" s="21">
        <f>('GDP by Industry - Constant'!D10-'GDP by Industry - Constant'!C10)/'GDP by Industry - Constant'!C10*100</f>
        <v>-0.2959066840877929</v>
      </c>
      <c r="E10" s="21">
        <f>('GDP by Industry - Constant'!E10-'GDP by Industry - Constant'!D10)/'GDP by Industry - Constant'!D10*100</f>
        <v>-16.012268963626255</v>
      </c>
      <c r="F10" s="21">
        <f>('GDP by Industry - Constant'!F10-'GDP by Industry - Constant'!E10)/'GDP by Industry - Constant'!E10*100</f>
        <v>-7.349279269893315</v>
      </c>
      <c r="G10" s="21">
        <f>('GDP by Industry - Constant'!G10-'GDP by Industry - Constant'!F10)/'GDP by Industry - Constant'!F10*100</f>
        <v>-0.6066243756442484</v>
      </c>
      <c r="H10" s="21">
        <f>('GDP by Industry - Constant'!H10-'GDP by Industry - Constant'!G10)/'GDP by Industry - Constant'!G10*100</f>
        <v>-4.030855056035154</v>
      </c>
      <c r="I10" s="21">
        <f>('GDP by Industry - Constant'!I10-'GDP by Industry - Constant'!H10)/'GDP by Industry - Constant'!H10*100</f>
        <v>-2.681653932338017</v>
      </c>
      <c r="J10" s="21">
        <f>('GDP by Industry - Constant'!J10-'GDP by Industry - Constant'!I10)/'GDP by Industry - Constant'!I10*100</f>
        <v>-4.332645274102911</v>
      </c>
      <c r="K10" s="21">
        <f>('GDP by Industry - Constant'!K10-'GDP by Industry - Constant'!J10)/'GDP by Industry - Constant'!J10*100</f>
        <v>4.791204814466466</v>
      </c>
      <c r="L10" s="21">
        <f>('GDP by Industry - Constant'!L10-'GDP by Industry - Constant'!K10)/'GDP by Industry - Constant'!K10*100</f>
        <v>-1.2593527948708803</v>
      </c>
      <c r="M10" s="21">
        <f>('GDP by Industry - Constant'!M10-'GDP by Industry - Constant'!L10)/'GDP by Industry - Constant'!L10*100</f>
        <v>0.5463093289512007</v>
      </c>
      <c r="N10" s="21">
        <f>('GDP by Industry - Constant'!N10-'GDP by Industry - Constant'!M10)/'GDP by Industry - Constant'!M10*100</f>
        <v>-2.2313404797006693</v>
      </c>
      <c r="O10" s="21">
        <f>('GDP by Industry - Constant'!O10-'GDP by Industry - Constant'!N10)/'GDP by Industry - Constant'!N10*100</f>
        <v>-0.1677086571002196</v>
      </c>
      <c r="P10" s="21">
        <f>('GDP by Industry - Constant'!P10-'GDP by Industry - Constant'!O10)/'GDP by Industry - Constant'!O10*100</f>
        <v>-4.065945469031506</v>
      </c>
      <c r="Q10" s="21">
        <f>('GDP by Industry - Constant'!Q10-'GDP by Industry - Constant'!P10)/'GDP by Industry - Constant'!P10*100</f>
        <v>-2.556738032605947</v>
      </c>
      <c r="R10" s="23">
        <f>('GDP by Industry - Constant'!R10-'GDP by Industry - Constant'!Q10)/'GDP by Industry - Constant'!Q10*100</f>
        <v>10.719676259965206</v>
      </c>
    </row>
    <row r="11" spans="1:18" ht="15">
      <c r="A11" s="1" t="s">
        <v>10</v>
      </c>
      <c r="B11" s="12"/>
      <c r="C11" s="21">
        <f>('GDP by Industry - Constant'!C11-'GDP by Industry - Constant'!B11)/'GDP by Industry - Constant'!B11*100</f>
        <v>0.8342649015708555</v>
      </c>
      <c r="D11" s="21">
        <f>('GDP by Industry - Constant'!D11-'GDP by Industry - Constant'!C11)/'GDP by Industry - Constant'!C11*100</f>
        <v>-0.3813421959720456</v>
      </c>
      <c r="E11" s="21">
        <f>('GDP by Industry - Constant'!E11-'GDP by Industry - Constant'!D11)/'GDP by Industry - Constant'!D11*100</f>
        <v>0.40122203173716026</v>
      </c>
      <c r="F11" s="21">
        <f>('GDP by Industry - Constant'!F11-'GDP by Industry - Constant'!E11)/'GDP by Industry - Constant'!E11*100</f>
        <v>1.655036179757013</v>
      </c>
      <c r="G11" s="21">
        <f>('GDP by Industry - Constant'!G11-'GDP by Industry - Constant'!F11)/'GDP by Industry - Constant'!F11*100</f>
        <v>0.4646536932801665</v>
      </c>
      <c r="H11" s="21">
        <f>('GDP by Industry - Constant'!H11-'GDP by Industry - Constant'!G11)/'GDP by Industry - Constant'!G11*100</f>
        <v>2.57480366299862</v>
      </c>
      <c r="I11" s="21">
        <f>('GDP by Industry - Constant'!I11-'GDP by Industry - Constant'!H11)/'GDP by Industry - Constant'!H11*100</f>
        <v>-0.13357372216761915</v>
      </c>
      <c r="J11" s="21">
        <f>('GDP by Industry - Constant'!J11-'GDP by Industry - Constant'!I11)/'GDP by Industry - Constant'!I11*100</f>
        <v>0.1516117584441612</v>
      </c>
      <c r="K11" s="21">
        <f>('GDP by Industry - Constant'!K11-'GDP by Industry - Constant'!J11)/'GDP by Industry - Constant'!J11*100</f>
        <v>-1.7764145978893027</v>
      </c>
      <c r="L11" s="21">
        <f>('GDP by Industry - Constant'!L11-'GDP by Industry - Constant'!K11)/'GDP by Industry - Constant'!K11*100</f>
        <v>0.7229293754022813</v>
      </c>
      <c r="M11" s="21">
        <f>('GDP by Industry - Constant'!M11-'GDP by Industry - Constant'!L11)/'GDP by Industry - Constant'!L11*100</f>
        <v>-1.8874071037864255</v>
      </c>
      <c r="N11" s="21">
        <f>('GDP by Industry - Constant'!N11-'GDP by Industry - Constant'!M11)/'GDP by Industry - Constant'!M11*100</f>
        <v>-0.34766490543750356</v>
      </c>
      <c r="O11" s="21">
        <f>('GDP by Industry - Constant'!O11-'GDP by Industry - Constant'!N11)/'GDP by Industry - Constant'!N11*100</f>
        <v>-0.2788731496999376</v>
      </c>
      <c r="P11" s="21">
        <f>('GDP by Industry - Constant'!P11-'GDP by Industry - Constant'!O11)/'GDP by Industry - Constant'!O11*100</f>
        <v>-4.673551470849514</v>
      </c>
      <c r="Q11" s="21">
        <f>('GDP by Industry - Constant'!Q11-'GDP by Industry - Constant'!P11)/'GDP by Industry - Constant'!P11*100</f>
        <v>-1.907244586159829</v>
      </c>
      <c r="R11" s="23">
        <f>('GDP by Industry - Constant'!R11-'GDP by Industry - Constant'!Q11)/'GDP by Industry - Constant'!Q11*100</f>
        <v>2.232729566055305</v>
      </c>
    </row>
    <row r="12" spans="1:18" ht="15">
      <c r="A12" s="1" t="s">
        <v>11</v>
      </c>
      <c r="B12" s="12"/>
      <c r="C12" s="21">
        <f>('GDP by Industry - Constant'!C12-'GDP by Industry - Constant'!B12)/'GDP by Industry - Constant'!B12*100</f>
        <v>4.406821300096975</v>
      </c>
      <c r="D12" s="21">
        <f>('GDP by Industry - Constant'!D12-'GDP by Industry - Constant'!C12)/'GDP by Industry - Constant'!C12*100</f>
        <v>17.768203208932068</v>
      </c>
      <c r="E12" s="21">
        <f>('GDP by Industry - Constant'!E12-'GDP by Industry - Constant'!D12)/'GDP by Industry - Constant'!D12*100</f>
        <v>-20.493934671649345</v>
      </c>
      <c r="F12" s="21">
        <f>('GDP by Industry - Constant'!F12-'GDP by Industry - Constant'!E12)/'GDP by Industry - Constant'!E12*100</f>
        <v>-14.83588055561031</v>
      </c>
      <c r="G12" s="21">
        <f>('GDP by Industry - Constant'!G12-'GDP by Industry - Constant'!F12)/'GDP by Industry - Constant'!F12*100</f>
        <v>-1.2356524185913438</v>
      </c>
      <c r="H12" s="21">
        <f>('GDP by Industry - Constant'!H12-'GDP by Industry - Constant'!G12)/'GDP by Industry - Constant'!G12*100</f>
        <v>0.21347257867651317</v>
      </c>
      <c r="I12" s="21">
        <f>('GDP by Industry - Constant'!I12-'GDP by Industry - Constant'!H12)/'GDP by Industry - Constant'!H12*100</f>
        <v>-1.7996026394192184</v>
      </c>
      <c r="J12" s="21">
        <f>('GDP by Industry - Constant'!J12-'GDP by Industry - Constant'!I12)/'GDP by Industry - Constant'!I12*100</f>
        <v>1.3546313296873007</v>
      </c>
      <c r="K12" s="21">
        <f>('GDP by Industry - Constant'!K12-'GDP by Industry - Constant'!J12)/'GDP by Industry - Constant'!J12*100</f>
        <v>-1.1956377369516002</v>
      </c>
      <c r="L12" s="21">
        <f>('GDP by Industry - Constant'!L12-'GDP by Industry - Constant'!K12)/'GDP by Industry - Constant'!K12*100</f>
        <v>-2.597806779407923</v>
      </c>
      <c r="M12" s="21">
        <f>('GDP by Industry - Constant'!M12-'GDP by Industry - Constant'!L12)/'GDP by Industry - Constant'!L12*100</f>
        <v>2.0913481978185624</v>
      </c>
      <c r="N12" s="24">
        <f>('GDP by Industry - Constant'!N12-'GDP by Industry - Constant'!M12)/'GDP by Industry - Constant'!M12*100</f>
        <v>-6.356941556637173</v>
      </c>
      <c r="O12" s="24">
        <f>('GDP by Industry - Constant'!O12-'GDP by Industry - Constant'!N12)/'GDP by Industry - Constant'!N12*100</f>
        <v>-2.0034604063135926</v>
      </c>
      <c r="P12" s="21">
        <f>('GDP by Industry - Constant'!P12-'GDP by Industry - Constant'!O12)/'GDP by Industry - Constant'!O12*100</f>
        <v>1.0893964348988279</v>
      </c>
      <c r="Q12" s="21">
        <f>('GDP by Industry - Constant'!Q12-'GDP by Industry - Constant'!P12)/'GDP by Industry - Constant'!P12*100</f>
        <v>-9.046653225036955</v>
      </c>
      <c r="R12" s="23">
        <f>('GDP by Industry - Constant'!R12-'GDP by Industry - Constant'!Q12)/'GDP by Industry - Constant'!Q12*100</f>
        <v>-0.3443004581119974</v>
      </c>
    </row>
    <row r="13" spans="1:18" ht="15">
      <c r="A13" s="1" t="s">
        <v>12</v>
      </c>
      <c r="B13" s="12"/>
      <c r="C13" s="21">
        <f>('GDP by Industry - Constant'!C13-'GDP by Industry - Constant'!B13)/'GDP by Industry - Constant'!B13*100</f>
        <v>-0.4446496665950755</v>
      </c>
      <c r="D13" s="21">
        <f>('GDP by Industry - Constant'!D13-'GDP by Industry - Constant'!C13)/'GDP by Industry - Constant'!C13*100</f>
        <v>0.8660215836526052</v>
      </c>
      <c r="E13" s="21">
        <f>('GDP by Industry - Constant'!E13-'GDP by Industry - Constant'!D13)/'GDP by Industry - Constant'!D13*100</f>
        <v>-18.203621874605272</v>
      </c>
      <c r="F13" s="21">
        <f>('GDP by Industry - Constant'!F13-'GDP by Industry - Constant'!E13)/'GDP by Industry - Constant'!E13*100</f>
        <v>0.3182625940664973</v>
      </c>
      <c r="G13" s="21">
        <f>('GDP by Industry - Constant'!G13-'GDP by Industry - Constant'!F13)/'GDP by Industry - Constant'!F13*100</f>
        <v>0.8613153088057481</v>
      </c>
      <c r="H13" s="21">
        <f>('GDP by Industry - Constant'!H13-'GDP by Industry - Constant'!G13)/'GDP by Industry - Constant'!G13*100</f>
        <v>-4.51397905731869</v>
      </c>
      <c r="I13" s="21">
        <f>('GDP by Industry - Constant'!I13-'GDP by Industry - Constant'!H13)/'GDP by Industry - Constant'!H13*100</f>
        <v>0.043466776763556064</v>
      </c>
      <c r="J13" s="21">
        <f>('GDP by Industry - Constant'!J13-'GDP by Industry - Constant'!I13)/'GDP by Industry - Constant'!I13*100</f>
        <v>-3.326340799489668</v>
      </c>
      <c r="K13" s="21">
        <f>('GDP by Industry - Constant'!K13-'GDP by Industry - Constant'!J13)/'GDP by Industry - Constant'!J13*100</f>
        <v>3.534644549991427</v>
      </c>
      <c r="L13" s="21">
        <f>('GDP by Industry - Constant'!L13-'GDP by Industry - Constant'!K13)/'GDP by Industry - Constant'!K13*100</f>
        <v>-0.5876773215890623</v>
      </c>
      <c r="M13" s="21">
        <f>('GDP by Industry - Constant'!M13-'GDP by Industry - Constant'!L13)/'GDP by Industry - Constant'!L13*100</f>
        <v>-3.5028539838919</v>
      </c>
      <c r="N13" s="21">
        <f>('GDP by Industry - Constant'!N13-'GDP by Industry - Constant'!M13)/'GDP by Industry - Constant'!M13*100</f>
        <v>-1.2874196812401477</v>
      </c>
      <c r="O13" s="21">
        <f>('GDP by Industry - Constant'!O13-'GDP by Industry - Constant'!N13)/'GDP by Industry - Constant'!N13*100</f>
        <v>2.056397957886809</v>
      </c>
      <c r="P13" s="21">
        <f>('GDP by Industry - Constant'!P13-'GDP by Industry - Constant'!O13)/'GDP by Industry - Constant'!O13*100</f>
        <v>-4.9471527305991465</v>
      </c>
      <c r="Q13" s="21">
        <f>('GDP by Industry - Constant'!Q13-'GDP by Industry - Constant'!P13)/'GDP by Industry - Constant'!P13*100</f>
        <v>2.5090767955431414</v>
      </c>
      <c r="R13" s="23">
        <f>('GDP by Industry - Constant'!R13-'GDP by Industry - Constant'!Q13)/'GDP by Industry - Constant'!Q13*100</f>
        <v>3.874130841124676</v>
      </c>
    </row>
    <row r="14" spans="1:18" ht="15">
      <c r="A14" s="1" t="s">
        <v>13</v>
      </c>
      <c r="B14" s="12"/>
      <c r="C14" s="21">
        <f>('GDP by Industry - Constant'!C14-'GDP by Industry - Constant'!B14)/'GDP by Industry - Constant'!B14*100</f>
        <v>4.9479322644732395</v>
      </c>
      <c r="D14" s="21">
        <f>('GDP by Industry - Constant'!D14-'GDP by Industry - Constant'!C14)/'GDP by Industry - Constant'!C14*100</f>
        <v>1.1958374617249523</v>
      </c>
      <c r="E14" s="21">
        <f>('GDP by Industry - Constant'!E14-'GDP by Industry - Constant'!D14)/'GDP by Industry - Constant'!D14*100</f>
        <v>-10.550322387918671</v>
      </c>
      <c r="F14" s="21">
        <f>('GDP by Industry - Constant'!F14-'GDP by Industry - Constant'!E14)/'GDP by Industry - Constant'!E14*100</f>
        <v>3.868815603731109</v>
      </c>
      <c r="G14" s="21">
        <f>('GDP by Industry - Constant'!G14-'GDP by Industry - Constant'!F14)/'GDP by Industry - Constant'!F14*100</f>
        <v>-5.286889012115773</v>
      </c>
      <c r="H14" s="21">
        <f>('GDP by Industry - Constant'!H14-'GDP by Industry - Constant'!G14)/'GDP by Industry - Constant'!G14*100</f>
        <v>-3.086544897004637</v>
      </c>
      <c r="I14" s="21">
        <f>('GDP by Industry - Constant'!I14-'GDP by Industry - Constant'!H14)/'GDP by Industry - Constant'!H14*100</f>
        <v>-1.8287458057507489</v>
      </c>
      <c r="J14" s="21">
        <f>('GDP by Industry - Constant'!J14-'GDP by Industry - Constant'!I14)/'GDP by Industry - Constant'!I14*100</f>
        <v>7.256664854906989</v>
      </c>
      <c r="K14" s="21">
        <f>('GDP by Industry - Constant'!K14-'GDP by Industry - Constant'!J14)/'GDP by Industry - Constant'!J14*100</f>
        <v>4.024139051494275</v>
      </c>
      <c r="L14" s="21">
        <f>('GDP by Industry - Constant'!L14-'GDP by Industry - Constant'!K14)/'GDP by Industry - Constant'!K14*100</f>
        <v>13.67266870970707</v>
      </c>
      <c r="M14" s="21">
        <f>('GDP by Industry - Constant'!M14-'GDP by Industry - Constant'!L14)/'GDP by Industry - Constant'!L14*100</f>
        <v>0.5345542382033011</v>
      </c>
      <c r="N14" s="21">
        <f>('GDP by Industry - Constant'!N14-'GDP by Industry - Constant'!M14)/'GDP by Industry - Constant'!M14*100</f>
        <v>-2.2371534910259636</v>
      </c>
      <c r="O14" s="21">
        <f>('GDP by Industry - Constant'!O14-'GDP by Industry - Constant'!N14)/'GDP by Industry - Constant'!N14*100</f>
        <v>-4.1949104172580745</v>
      </c>
      <c r="P14" s="21">
        <f>('GDP by Industry - Constant'!P14-'GDP by Industry - Constant'!O14)/'GDP by Industry - Constant'!O14*100</f>
        <v>-20.07301353290581</v>
      </c>
      <c r="Q14" s="21">
        <f>('GDP by Industry - Constant'!Q14-'GDP by Industry - Constant'!P14)/'GDP by Industry - Constant'!P14*100</f>
        <v>5.339074766195343</v>
      </c>
      <c r="R14" s="23">
        <f>('GDP by Industry - Constant'!R14-'GDP by Industry - Constant'!Q14)/'GDP by Industry - Constant'!Q14*100</f>
        <v>19.990474365531654</v>
      </c>
    </row>
    <row r="15" spans="1:18" ht="15">
      <c r="A15" s="1" t="s">
        <v>14</v>
      </c>
      <c r="B15" s="12"/>
      <c r="C15" s="21">
        <f>('GDP by Industry - Constant'!C15-'GDP by Industry - Constant'!B15)/'GDP by Industry - Constant'!B15*100</f>
        <v>1.8054712083784823</v>
      </c>
      <c r="D15" s="21">
        <f>('GDP by Industry - Constant'!D15-'GDP by Industry - Constant'!C15)/'GDP by Industry - Constant'!C15*100</f>
        <v>-4.638599827015957</v>
      </c>
      <c r="E15" s="21">
        <f>('GDP by Industry - Constant'!E15-'GDP by Industry - Constant'!D15)/'GDP by Industry - Constant'!D15*100</f>
        <v>-9.514859034676556</v>
      </c>
      <c r="F15" s="21">
        <f>('GDP by Industry - Constant'!F15-'GDP by Industry - Constant'!E15)/'GDP by Industry - Constant'!E15*100</f>
        <v>1.5541349749490012</v>
      </c>
      <c r="G15" s="21">
        <f>('GDP by Industry - Constant'!G15-'GDP by Industry - Constant'!F15)/'GDP by Industry - Constant'!F15*100</f>
        <v>0.21058692046369482</v>
      </c>
      <c r="H15" s="21">
        <f>('GDP by Industry - Constant'!H15-'GDP by Industry - Constant'!G15)/'GDP by Industry - Constant'!G15*100</f>
        <v>-3.5181693209677802</v>
      </c>
      <c r="I15" s="21">
        <f>('GDP by Industry - Constant'!I15-'GDP by Industry - Constant'!H15)/'GDP by Industry - Constant'!H15*100</f>
        <v>-3.142816653686887</v>
      </c>
      <c r="J15" s="21">
        <f>('GDP by Industry - Constant'!J15-'GDP by Industry - Constant'!I15)/'GDP by Industry - Constant'!I15*100</f>
        <v>1.8877371472329114</v>
      </c>
      <c r="K15" s="21">
        <f>('GDP by Industry - Constant'!K15-'GDP by Industry - Constant'!J15)/'GDP by Industry - Constant'!J15*100</f>
        <v>7.8176079236218134</v>
      </c>
      <c r="L15" s="21">
        <f>('GDP by Industry - Constant'!L15-'GDP by Industry - Constant'!K15)/'GDP by Industry - Constant'!K15*100</f>
        <v>9.773329349334487</v>
      </c>
      <c r="M15" s="21">
        <f>('GDP by Industry - Constant'!M15-'GDP by Industry - Constant'!L15)/'GDP by Industry - Constant'!L15*100</f>
        <v>4.631096673941363</v>
      </c>
      <c r="N15" s="21">
        <f>('GDP by Industry - Constant'!N15-'GDP by Industry - Constant'!M15)/'GDP by Industry - Constant'!M15*100</f>
        <v>2.119629360121132</v>
      </c>
      <c r="O15" s="21">
        <f>('GDP by Industry - Constant'!O15-'GDP by Industry - Constant'!N15)/'GDP by Industry - Constant'!N15*100</f>
        <v>5.452271087096268</v>
      </c>
      <c r="P15" s="21">
        <f>('GDP by Industry - Constant'!P15-'GDP by Industry - Constant'!O15)/'GDP by Industry - Constant'!O15*100</f>
        <v>-58.314519950700664</v>
      </c>
      <c r="Q15" s="21">
        <f>('GDP by Industry - Constant'!Q15-'GDP by Industry - Constant'!P15)/'GDP by Industry - Constant'!P15*100</f>
        <v>-12.238486065876998</v>
      </c>
      <c r="R15" s="23">
        <f>('GDP by Industry - Constant'!R15-'GDP by Industry - Constant'!Q15)/'GDP by Industry - Constant'!Q15*100</f>
        <v>133.361615053069</v>
      </c>
    </row>
    <row r="16" spans="1:18" ht="15">
      <c r="A16" s="1" t="s">
        <v>15</v>
      </c>
      <c r="B16" s="12"/>
      <c r="C16" s="21">
        <f>('GDP by Industry - Constant'!C16-'GDP by Industry - Constant'!B16)/'GDP by Industry - Constant'!B16*100</f>
        <v>33.02201484055405</v>
      </c>
      <c r="D16" s="21">
        <f>('GDP by Industry - Constant'!D16-'GDP by Industry - Constant'!C16)/'GDP by Industry - Constant'!C16*100</f>
        <v>-5.527315164179504</v>
      </c>
      <c r="E16" s="21">
        <f>('GDP by Industry - Constant'!E16-'GDP by Industry - Constant'!D16)/'GDP by Industry - Constant'!D16*100</f>
        <v>-6.081099519913147</v>
      </c>
      <c r="F16" s="21">
        <f>('GDP by Industry - Constant'!F16-'GDP by Industry - Constant'!E16)/'GDP by Industry - Constant'!E16*100</f>
        <v>2.1042755042103805</v>
      </c>
      <c r="G16" s="21">
        <f>('GDP by Industry - Constant'!G16-'GDP by Industry - Constant'!F16)/'GDP by Industry - Constant'!F16*100</f>
        <v>2.292843111519401</v>
      </c>
      <c r="H16" s="21">
        <f>('GDP by Industry - Constant'!H16-'GDP by Industry - Constant'!G16)/'GDP by Industry - Constant'!G16*100</f>
        <v>3.6719465631462325</v>
      </c>
      <c r="I16" s="21">
        <f>('GDP by Industry - Constant'!I16-'GDP by Industry - Constant'!H16)/'GDP by Industry - Constant'!H16*100</f>
        <v>-7.311128392672578</v>
      </c>
      <c r="J16" s="21">
        <f>('GDP by Industry - Constant'!J16-'GDP by Industry - Constant'!I16)/'GDP by Industry - Constant'!I16*100</f>
        <v>0.8104772175597026</v>
      </c>
      <c r="K16" s="21">
        <f>('GDP by Industry - Constant'!K16-'GDP by Industry - Constant'!J16)/'GDP by Industry - Constant'!J16*100</f>
        <v>-2.0443693687786246</v>
      </c>
      <c r="L16" s="21">
        <f>('GDP by Industry - Constant'!L16-'GDP by Industry - Constant'!K16)/'GDP by Industry - Constant'!K16*100</f>
        <v>6.171103204193114</v>
      </c>
      <c r="M16" s="21">
        <f>('GDP by Industry - Constant'!M16-'GDP by Industry - Constant'!L16)/'GDP by Industry - Constant'!L16*100</f>
        <v>-3.721356738111158</v>
      </c>
      <c r="N16" s="21">
        <f>('GDP by Industry - Constant'!N16-'GDP by Industry - Constant'!M16)/'GDP by Industry - Constant'!M16*100</f>
        <v>0.063336536471706</v>
      </c>
      <c r="O16" s="21">
        <f>('GDP by Industry - Constant'!O16-'GDP by Industry - Constant'!N16)/'GDP by Industry - Constant'!N16*100</f>
        <v>5.754923455315478</v>
      </c>
      <c r="P16" s="21">
        <f>('GDP by Industry - Constant'!P16-'GDP by Industry - Constant'!O16)/'GDP by Industry - Constant'!O16*100</f>
        <v>-0.5524051202067033</v>
      </c>
      <c r="Q16" s="21">
        <f>('GDP by Industry - Constant'!Q16-'GDP by Industry - Constant'!P16)/'GDP by Industry - Constant'!P16*100</f>
        <v>2.088728544099412</v>
      </c>
      <c r="R16" s="23">
        <f>('GDP by Industry - Constant'!R16-'GDP by Industry - Constant'!Q16)/'GDP by Industry - Constant'!Q16*100</f>
        <v>3.20291460659606</v>
      </c>
    </row>
    <row r="17" spans="1:18" ht="15">
      <c r="A17" s="1" t="s">
        <v>16</v>
      </c>
      <c r="B17" s="12"/>
      <c r="C17" s="21">
        <f>('GDP by Industry - Constant'!C17-'GDP by Industry - Constant'!B17)/'GDP by Industry - Constant'!B17*100</f>
        <v>0.5791799109987027</v>
      </c>
      <c r="D17" s="21">
        <f>('GDP by Industry - Constant'!D17-'GDP by Industry - Constant'!C17)/'GDP by Industry - Constant'!C17*100</f>
        <v>-4.88741017646159</v>
      </c>
      <c r="E17" s="21">
        <f>('GDP by Industry - Constant'!E17-'GDP by Industry - Constant'!D17)/'GDP by Industry - Constant'!D17*100</f>
        <v>10.446299084834692</v>
      </c>
      <c r="F17" s="21">
        <f>('GDP by Industry - Constant'!F17-'GDP by Industry - Constant'!E17)/'GDP by Industry - Constant'!E17*100</f>
        <v>-11.704241656562168</v>
      </c>
      <c r="G17" s="21">
        <f>('GDP by Industry - Constant'!G17-'GDP by Industry - Constant'!F17)/'GDP by Industry - Constant'!F17*100</f>
        <v>-1.5245674775310607</v>
      </c>
      <c r="H17" s="21">
        <f>('GDP by Industry - Constant'!H17-'GDP by Industry - Constant'!G17)/'GDP by Industry - Constant'!G17*100</f>
        <v>-1.994169730383176</v>
      </c>
      <c r="I17" s="21">
        <f>('GDP by Industry - Constant'!I17-'GDP by Industry - Constant'!H17)/'GDP by Industry - Constant'!H17*100</f>
        <v>-1.1020365270991812</v>
      </c>
      <c r="J17" s="21">
        <f>('GDP by Industry - Constant'!J17-'GDP by Industry - Constant'!I17)/'GDP by Industry - Constant'!I17*100</f>
        <v>0.09675184975556</v>
      </c>
      <c r="K17" s="21">
        <f>('GDP by Industry - Constant'!K17-'GDP by Industry - Constant'!J17)/'GDP by Industry - Constant'!J17*100</f>
        <v>3.4508912200803383</v>
      </c>
      <c r="L17" s="21">
        <f>('GDP by Industry - Constant'!L17-'GDP by Industry - Constant'!K17)/'GDP by Industry - Constant'!K17*100</f>
        <v>2.688119011371238</v>
      </c>
      <c r="M17" s="21">
        <f>('GDP by Industry - Constant'!M17-'GDP by Industry - Constant'!L17)/'GDP by Industry - Constant'!L17*100</f>
        <v>3.697770640796605</v>
      </c>
      <c r="N17" s="21">
        <f>('GDP by Industry - Constant'!N17-'GDP by Industry - Constant'!M17)/'GDP by Industry - Constant'!M17*100</f>
        <v>-4.390856604385744</v>
      </c>
      <c r="O17" s="21">
        <f>('GDP by Industry - Constant'!O17-'GDP by Industry - Constant'!N17)/'GDP by Industry - Constant'!N17*100</f>
        <v>-3.370152790631524</v>
      </c>
      <c r="P17" s="21">
        <f>('GDP by Industry - Constant'!P17-'GDP by Industry - Constant'!O17)/'GDP by Industry - Constant'!O17*100</f>
        <v>-8.063884796540423</v>
      </c>
      <c r="Q17" s="21">
        <f>('GDP by Industry - Constant'!Q17-'GDP by Industry - Constant'!P17)/'GDP by Industry - Constant'!P17*100</f>
        <v>-2.3900558645749697</v>
      </c>
      <c r="R17" s="23">
        <f>('GDP by Industry - Constant'!R17-'GDP by Industry - Constant'!Q17)/'GDP by Industry - Constant'!Q17*100</f>
        <v>-1.1890519254750507</v>
      </c>
    </row>
    <row r="18" spans="1:18" s="11" customFormat="1" ht="15">
      <c r="A18" s="7" t="s">
        <v>17</v>
      </c>
      <c r="B18" s="25"/>
      <c r="C18" s="24">
        <f>('GDP by Industry - Constant'!C18-'GDP by Industry - Constant'!B18)/'GDP by Industry - Constant'!B18*100</f>
        <v>1.1855777576921918</v>
      </c>
      <c r="D18" s="24">
        <f>('GDP by Industry - Constant'!D18-'GDP by Industry - Constant'!C18)/'GDP by Industry - Constant'!C18*100</f>
        <v>1.1855777576921698</v>
      </c>
      <c r="E18" s="24">
        <f>('GDP by Industry - Constant'!E18-'GDP by Industry - Constant'!D18)/'GDP by Industry - Constant'!D18*100</f>
        <v>1.1855777576921893</v>
      </c>
      <c r="F18" s="24">
        <f>('GDP by Industry - Constant'!F18-'GDP by Industry - Constant'!E18)/'GDP by Industry - Constant'!E18*100</f>
        <v>1.185577757692217</v>
      </c>
      <c r="G18" s="24">
        <f>('GDP by Industry - Constant'!G18-'GDP by Industry - Constant'!F18)/'GDP by Industry - Constant'!F18*100</f>
        <v>1.1000000000000085</v>
      </c>
      <c r="H18" s="24">
        <f>('GDP by Industry - Constant'!H18-'GDP by Industry - Constant'!G18)/'GDP by Industry - Constant'!G18*100</f>
        <v>1.0999999999999892</v>
      </c>
      <c r="I18" s="24">
        <f>('GDP by Industry - Constant'!I18-'GDP by Industry - Constant'!H18)/'GDP by Industry - Constant'!H18*100</f>
        <v>1.09999999999998</v>
      </c>
      <c r="J18" s="24">
        <f>('GDP by Industry - Constant'!J18-'GDP by Industry - Constant'!I18)/'GDP by Industry - Constant'!I18*100</f>
        <v>1.1000000000000127</v>
      </c>
      <c r="K18" s="24">
        <f>('GDP by Industry - Constant'!K18-'GDP by Industry - Constant'!J18)/'GDP by Industry - Constant'!J18*100</f>
        <v>1.0999999999999777</v>
      </c>
      <c r="L18" s="24">
        <f>('GDP by Industry - Constant'!L18-'GDP by Industry - Constant'!K18)/'GDP by Industry - Constant'!K18*100</f>
        <v>1.100000000000014</v>
      </c>
      <c r="M18" s="24">
        <f>('GDP by Industry - Constant'!M18-'GDP by Industry - Constant'!L18)/'GDP by Industry - Constant'!L18*100</f>
        <v>1.10000000000001</v>
      </c>
      <c r="N18" s="24">
        <f>('GDP by Industry - Constant'!N18-'GDP by Industry - Constant'!M18)/'GDP by Industry - Constant'!M18*100</f>
        <v>1.0999999999999908</v>
      </c>
      <c r="O18" s="24">
        <f>('GDP by Industry - Constant'!O18-'GDP by Industry - Constant'!N18)/'GDP by Industry - Constant'!N18*100</f>
        <v>1.0999999999999768</v>
      </c>
      <c r="P18" s="24">
        <f>('GDP by Industry - Constant'!P18-'GDP by Industry - Constant'!O18)/'GDP by Industry - Constant'!O18*100</f>
        <v>1.100000000000005</v>
      </c>
      <c r="Q18" s="24">
        <f>('GDP by Industry - Constant'!Q18-'GDP by Industry - Constant'!P18)/'GDP by Industry - Constant'!P18*100</f>
        <v>1.1000000000000172</v>
      </c>
      <c r="R18" s="26">
        <f>('GDP by Industry - Constant'!R18-'GDP by Industry - Constant'!Q18)/'GDP by Industry - Constant'!Q18*100</f>
        <v>1.1</v>
      </c>
    </row>
    <row r="19" spans="1:18" ht="15">
      <c r="A19" s="1" t="s">
        <v>18</v>
      </c>
      <c r="B19" s="12"/>
      <c r="C19" s="21">
        <f>('GDP by Industry - Constant'!C19-'GDP by Industry - Constant'!B19)/'GDP by Industry - Constant'!B19*100</f>
        <v>-0.12806026925948502</v>
      </c>
      <c r="D19" s="21">
        <f>('GDP by Industry - Constant'!D19-'GDP by Industry - Constant'!C19)/'GDP by Industry - Constant'!C19*100</f>
        <v>2.2826470037536954</v>
      </c>
      <c r="E19" s="21">
        <f>('GDP by Industry - Constant'!E19-'GDP by Industry - Constant'!D19)/'GDP by Industry - Constant'!D19*100</f>
        <v>-5.432502390122998</v>
      </c>
      <c r="F19" s="21">
        <f>('GDP by Industry - Constant'!F19-'GDP by Industry - Constant'!E19)/'GDP by Industry - Constant'!E19*100</f>
        <v>-13.4928526457387</v>
      </c>
      <c r="G19" s="21">
        <f>('GDP by Industry - Constant'!G19-'GDP by Industry - Constant'!F19)/'GDP by Industry - Constant'!F19*100</f>
        <v>-3.5502958579881763</v>
      </c>
      <c r="H19" s="21">
        <f>('GDP by Industry - Constant'!H19-'GDP by Industry - Constant'!G19)/'GDP by Industry - Constant'!G19*100</f>
        <v>5.521472392638038</v>
      </c>
      <c r="I19" s="21">
        <f>('GDP by Industry - Constant'!I19-'GDP by Industry - Constant'!H19)/'GDP by Industry - Constant'!H19*100</f>
        <v>-4.0697674418604475</v>
      </c>
      <c r="J19" s="21">
        <f>('GDP by Industry - Constant'!J19-'GDP by Industry - Constant'!I19)/'GDP by Industry - Constant'!I19*100</f>
        <v>3.6363636363636154</v>
      </c>
      <c r="K19" s="21">
        <f>('GDP by Industry - Constant'!K19-'GDP by Industry - Constant'!J19)/'GDP by Industry - Constant'!J19*100</f>
        <v>6.43274853801173</v>
      </c>
      <c r="L19" s="21">
        <f>('GDP by Industry - Constant'!L19-'GDP by Industry - Constant'!K19)/'GDP by Industry - Constant'!K19*100</f>
        <v>0.9710335747202247</v>
      </c>
      <c r="M19" s="21">
        <f>('GDP by Industry - Constant'!M19-'GDP by Industry - Constant'!L19)/'GDP by Industry - Constant'!L19*100</f>
        <v>-2.275719390633838</v>
      </c>
      <c r="N19" s="21">
        <f>('GDP by Industry - Constant'!N19-'GDP by Industry - Constant'!M19)/'GDP by Industry - Constant'!M19*100</f>
        <v>-1.3856812933025318</v>
      </c>
      <c r="O19" s="21">
        <f>('GDP by Industry - Constant'!O19-'GDP by Industry - Constant'!N19)/'GDP by Industry - Constant'!N19*100</f>
        <v>-2.537080405932867</v>
      </c>
      <c r="P19" s="21">
        <f>('GDP by Industry - Constant'!P19-'GDP by Industry - Constant'!O19)/'GDP by Industry - Constant'!O19*100</f>
        <v>-0.9895406618852156</v>
      </c>
      <c r="Q19" s="21">
        <f>('GDP by Industry - Constant'!Q19-'GDP by Industry - Constant'!P19)/'GDP by Industry - Constant'!P19*100</f>
        <v>4.059041689087302</v>
      </c>
      <c r="R19" s="23">
        <f>('GDP by Industry - Constant'!R19-'GDP by Industry - Constant'!Q19)/'GDP by Industry - Constant'!Q19*100</f>
        <v>9.214270080980507</v>
      </c>
    </row>
    <row r="20" spans="1:18" ht="15">
      <c r="A20" s="1" t="s">
        <v>19</v>
      </c>
      <c r="B20" s="12"/>
      <c r="C20" s="21">
        <f>('GDP by Industry - Constant'!C20-'GDP by Industry - Constant'!B20)/'GDP by Industry - Constant'!B20*100</f>
        <v>0.823465308258302</v>
      </c>
      <c r="D20" s="21">
        <f>('GDP by Industry - Constant'!D20-'GDP by Industry - Constant'!C20)/'GDP by Industry - Constant'!C20*100</f>
        <v>8.394050287438388</v>
      </c>
      <c r="E20" s="21">
        <f>('GDP by Industry - Constant'!E20-'GDP by Industry - Constant'!D20)/'GDP by Industry - Constant'!D20*100</f>
        <v>-1.2174450658413014</v>
      </c>
      <c r="F20" s="21">
        <f>('GDP by Industry - Constant'!F20-'GDP by Industry - Constant'!E20)/'GDP by Industry - Constant'!E20*100</f>
        <v>13.51442096530203</v>
      </c>
      <c r="G20" s="21">
        <f>('GDP by Industry - Constant'!G20-'GDP by Industry - Constant'!F20)/'GDP by Industry - Constant'!F20*100</f>
        <v>-1.0610705158038696</v>
      </c>
      <c r="H20" s="21">
        <f>('GDP by Industry - Constant'!H20-'GDP by Industry - Constant'!G20)/'GDP by Industry - Constant'!G20*100</f>
        <v>1.434943625025844</v>
      </c>
      <c r="I20" s="21">
        <f>('GDP by Industry - Constant'!I20-'GDP by Industry - Constant'!H20)/'GDP by Industry - Constant'!H20*100</f>
        <v>0.5674516702827805</v>
      </c>
      <c r="J20" s="21">
        <f>('GDP by Industry - Constant'!J20-'GDP by Industry - Constant'!I20)/'GDP by Industry - Constant'!I20*100</f>
        <v>-9.770070270383014</v>
      </c>
      <c r="K20" s="21">
        <f>('GDP by Industry - Constant'!K20-'GDP by Industry - Constant'!J20)/'GDP by Industry - Constant'!J20*100</f>
        <v>-4.136411542647769</v>
      </c>
      <c r="L20" s="21">
        <f>('GDP by Industry - Constant'!L20-'GDP by Industry - Constant'!K20)/'GDP by Industry - Constant'!K20*100</f>
        <v>-0.9588998369959445</v>
      </c>
      <c r="M20" s="21">
        <f>('GDP by Industry - Constant'!M20-'GDP by Industry - Constant'!L20)/'GDP by Industry - Constant'!L20*100</f>
        <v>-0.4661715986242748</v>
      </c>
      <c r="N20" s="21">
        <f>('GDP by Industry - Constant'!N20-'GDP by Industry - Constant'!M20)/'GDP by Industry - Constant'!M20*100</f>
        <v>-2.2227886277187423</v>
      </c>
      <c r="O20" s="21">
        <f>('GDP by Industry - Constant'!O20-'GDP by Industry - Constant'!N20)/'GDP by Industry - Constant'!N20*100</f>
        <v>-9.760510114426454</v>
      </c>
      <c r="P20" s="21">
        <f>('GDP by Industry - Constant'!P20-'GDP by Industry - Constant'!O20)/'GDP by Industry - Constant'!O20*100</f>
        <v>3.818723042413049</v>
      </c>
      <c r="Q20" s="21">
        <f>('GDP by Industry - Constant'!Q20-'GDP by Industry - Constant'!P20)/'GDP by Industry - Constant'!P20*100</f>
        <v>0.7925793760318484</v>
      </c>
      <c r="R20" s="23">
        <f>('GDP by Industry - Constant'!R20-'GDP by Industry - Constant'!Q20)/'GDP by Industry - Constant'!Q20*100</f>
        <v>2.7900760657721313</v>
      </c>
    </row>
    <row r="21" spans="1:18" ht="15">
      <c r="A21" s="1" t="s">
        <v>20</v>
      </c>
      <c r="B21" s="12"/>
      <c r="C21" s="21">
        <f>('GDP by Industry - Constant'!C21-'GDP by Industry - Constant'!B21)/'GDP by Industry - Constant'!B21*100</f>
        <v>0.905682619413405</v>
      </c>
      <c r="D21" s="21">
        <f>('GDP by Industry - Constant'!D21-'GDP by Industry - Constant'!C21)/'GDP by Industry - Constant'!C21*100</f>
        <v>7.790885425257294</v>
      </c>
      <c r="E21" s="21">
        <f>('GDP by Industry - Constant'!E21-'GDP by Industry - Constant'!D21)/'GDP by Industry - Constant'!D21*100</f>
        <v>-8.103711305311686</v>
      </c>
      <c r="F21" s="21">
        <f>('GDP by Industry - Constant'!F21-'GDP by Industry - Constant'!E21)/'GDP by Industry - Constant'!E21*100</f>
        <v>11.634867669900405</v>
      </c>
      <c r="G21" s="21">
        <f>('GDP by Industry - Constant'!G21-'GDP by Industry - Constant'!F21)/'GDP by Industry - Constant'!F21*100</f>
        <v>-1.347360385301146</v>
      </c>
      <c r="H21" s="21">
        <f>('GDP by Industry - Constant'!H21-'GDP by Industry - Constant'!G21)/'GDP by Industry - Constant'!G21*100</f>
        <v>4.349316127032271</v>
      </c>
      <c r="I21" s="21">
        <f>('GDP by Industry - Constant'!I21-'GDP by Industry - Constant'!H21)/'GDP by Industry - Constant'!H21*100</f>
        <v>0.6735377275730692</v>
      </c>
      <c r="J21" s="21">
        <f>('GDP by Industry - Constant'!J21-'GDP by Industry - Constant'!I21)/'GDP by Industry - Constant'!I21*100</f>
        <v>-1.9348717019801132</v>
      </c>
      <c r="K21" s="21">
        <f>('GDP by Industry - Constant'!K21-'GDP by Industry - Constant'!J21)/'GDP by Industry - Constant'!J21*100</f>
        <v>-1.5462282312589761</v>
      </c>
      <c r="L21" s="21">
        <f>('GDP by Industry - Constant'!L21-'GDP by Industry - Constant'!K21)/'GDP by Industry - Constant'!K21*100</f>
        <v>-1.3454980836324009</v>
      </c>
      <c r="M21" s="21">
        <f>('GDP by Industry - Constant'!M21-'GDP by Industry - Constant'!L21)/'GDP by Industry - Constant'!L21*100</f>
        <v>0.8214166489833964</v>
      </c>
      <c r="N21" s="21">
        <f>('GDP by Industry - Constant'!N21-'GDP by Industry - Constant'!M21)/'GDP by Industry - Constant'!M21*100</f>
        <v>-0.6106426715863369</v>
      </c>
      <c r="O21" s="21">
        <f>('GDP by Industry - Constant'!O21-'GDP by Industry - Constant'!N21)/'GDP by Industry - Constant'!N21*100</f>
        <v>-0.14202132530639142</v>
      </c>
      <c r="P21" s="21">
        <f>('GDP by Industry - Constant'!P21-'GDP by Industry - Constant'!O21)/'GDP by Industry - Constant'!O21*100</f>
        <v>-0.5040161592524488</v>
      </c>
      <c r="Q21" s="21">
        <f>('GDP by Industry - Constant'!Q21-'GDP by Industry - Constant'!P21)/'GDP by Industry - Constant'!P21*100</f>
        <v>0.9520717781983901</v>
      </c>
      <c r="R21" s="23">
        <f>('GDP by Industry - Constant'!R21-'GDP by Industry - Constant'!Q21)/'GDP by Industry - Constant'!Q21*100</f>
        <v>4.514139642084196</v>
      </c>
    </row>
    <row r="22" spans="1:18" ht="15">
      <c r="A22" s="1" t="s">
        <v>21</v>
      </c>
      <c r="B22" s="12"/>
      <c r="C22" s="21">
        <f>('GDP by Industry - Constant'!C22-'GDP by Industry - Constant'!B22)/'GDP by Industry - Constant'!B22*100</f>
        <v>0.13084921548776804</v>
      </c>
      <c r="D22" s="21">
        <f>('GDP by Industry - Constant'!D22-'GDP by Industry - Constant'!C22)/'GDP by Industry - Constant'!C22*100</f>
        <v>5.466948131978338</v>
      </c>
      <c r="E22" s="21">
        <f>('GDP by Industry - Constant'!E22-'GDP by Industry - Constant'!D22)/'GDP by Industry - Constant'!D22*100</f>
        <v>2.6633441408187437</v>
      </c>
      <c r="F22" s="21">
        <f>('GDP by Industry - Constant'!F22-'GDP by Industry - Constant'!E22)/'GDP by Industry - Constant'!E22*100</f>
        <v>5.287776376528674</v>
      </c>
      <c r="G22" s="21">
        <f>('GDP by Industry - Constant'!G22-'GDP by Industry - Constant'!F22)/'GDP by Industry - Constant'!F22*100</f>
        <v>-5.795041461572284</v>
      </c>
      <c r="H22" s="21">
        <f>('GDP by Industry - Constant'!H22-'GDP by Industry - Constant'!G22)/'GDP by Industry - Constant'!G22*100</f>
        <v>2.032429615718256</v>
      </c>
      <c r="I22" s="21">
        <f>('GDP by Industry - Constant'!I22-'GDP by Industry - Constant'!H22)/'GDP by Industry - Constant'!H22*100</f>
        <v>-1.5272139003855654</v>
      </c>
      <c r="J22" s="21">
        <f>('GDP by Industry - Constant'!J22-'GDP by Industry - Constant'!I22)/'GDP by Industry - Constant'!I22*100</f>
        <v>-4.342994251075343</v>
      </c>
      <c r="K22" s="21">
        <f>('GDP by Industry - Constant'!K22-'GDP by Industry - Constant'!J22)/'GDP by Industry - Constant'!J22*100</f>
        <v>-3.716030145364788</v>
      </c>
      <c r="L22" s="21">
        <f>('GDP by Industry - Constant'!L22-'GDP by Industry - Constant'!K22)/'GDP by Industry - Constant'!K22*100</f>
        <v>-1.5348672337872638</v>
      </c>
      <c r="M22" s="21">
        <f>('GDP by Industry - Constant'!M22-'GDP by Industry - Constant'!L22)/'GDP by Industry - Constant'!L22*100</f>
        <v>0.845180468107001</v>
      </c>
      <c r="N22" s="21">
        <f>('GDP by Industry - Constant'!N22-'GDP by Industry - Constant'!M22)/'GDP by Industry - Constant'!M22*100</f>
        <v>-1.3742548136909953</v>
      </c>
      <c r="O22" s="21">
        <f>('GDP by Industry - Constant'!O22-'GDP by Industry - Constant'!N22)/'GDP by Industry - Constant'!N22*100</f>
        <v>-4.603028752871382</v>
      </c>
      <c r="P22" s="21">
        <f>('GDP by Industry - Constant'!P22-'GDP by Industry - Constant'!O22)/'GDP by Industry - Constant'!O22*100</f>
        <v>5.581385780420767</v>
      </c>
      <c r="Q22" s="21">
        <f>('GDP by Industry - Constant'!Q22-'GDP by Industry - Constant'!P22)/'GDP by Industry - Constant'!P22*100</f>
        <v>9.400518128845654</v>
      </c>
      <c r="R22" s="23">
        <f>('GDP by Industry - Constant'!R22-'GDP by Industry - Constant'!Q22)/'GDP by Industry - Constant'!Q22*100</f>
        <v>1.6860886535613593</v>
      </c>
    </row>
    <row r="23" spans="1:18" ht="15">
      <c r="A23" s="1" t="s">
        <v>22</v>
      </c>
      <c r="B23" s="12"/>
      <c r="C23" s="21">
        <f>('GDP by Industry - Constant'!C23-'GDP by Industry - Constant'!B23)/'GDP by Industry - Constant'!B23*100</f>
        <v>-0.10759647475718165</v>
      </c>
      <c r="D23" s="21">
        <f>('GDP by Industry - Constant'!D23-'GDP by Industry - Constant'!C23)/'GDP by Industry - Constant'!C23*100</f>
        <v>8.400540049154563</v>
      </c>
      <c r="E23" s="21">
        <f>('GDP by Industry - Constant'!E23-'GDP by Industry - Constant'!D23)/'GDP by Industry - Constant'!D23*100</f>
        <v>0.5128654583242641</v>
      </c>
      <c r="F23" s="21">
        <f>('GDP by Industry - Constant'!F23-'GDP by Industry - Constant'!E23)/'GDP by Industry - Constant'!E23*100</f>
        <v>1.376918188305061</v>
      </c>
      <c r="G23" s="21">
        <f>('GDP by Industry - Constant'!G23-'GDP by Industry - Constant'!F23)/'GDP by Industry - Constant'!F23*100</f>
        <v>-2.2024852325015023</v>
      </c>
      <c r="H23" s="21">
        <f>('GDP by Industry - Constant'!H23-'GDP by Industry - Constant'!G23)/'GDP by Industry - Constant'!G23*100</f>
        <v>-0.6108111627865351</v>
      </c>
      <c r="I23" s="21">
        <f>('GDP by Industry - Constant'!I23-'GDP by Industry - Constant'!H23)/'GDP by Industry - Constant'!H23*100</f>
        <v>-2.5736680216516183</v>
      </c>
      <c r="J23" s="21">
        <f>('GDP by Industry - Constant'!J23-'GDP by Industry - Constant'!I23)/'GDP by Industry - Constant'!I23*100</f>
        <v>-1.5107578186782287</v>
      </c>
      <c r="K23" s="21">
        <f>('GDP by Industry - Constant'!K23-'GDP by Industry - Constant'!J23)/'GDP by Industry - Constant'!J23*100</f>
        <v>-2.036217473016547</v>
      </c>
      <c r="L23" s="21">
        <f>('GDP by Industry - Constant'!L23-'GDP by Industry - Constant'!K23)/'GDP by Industry - Constant'!K23*100</f>
        <v>-2.4737796824888227</v>
      </c>
      <c r="M23" s="21">
        <f>('GDP by Industry - Constant'!M23-'GDP by Industry - Constant'!L23)/'GDP by Industry - Constant'!L23*100</f>
        <v>-0.4384662537738427</v>
      </c>
      <c r="N23" s="21">
        <f>('GDP by Industry - Constant'!N23-'GDP by Industry - Constant'!M23)/'GDP by Industry - Constant'!M23*100</f>
        <v>-0.23213576809314734</v>
      </c>
      <c r="O23" s="21">
        <f>('GDP by Industry - Constant'!O23-'GDP by Industry - Constant'!N23)/'GDP by Industry - Constant'!N23*100</f>
        <v>2.930197235108276</v>
      </c>
      <c r="P23" s="21">
        <f>('GDP by Industry - Constant'!P23-'GDP by Industry - Constant'!O23)/'GDP by Industry - Constant'!O23*100</f>
        <v>-1.3938828391673126</v>
      </c>
      <c r="Q23" s="21">
        <f>('GDP by Industry - Constant'!Q23-'GDP by Industry - Constant'!P23)/'GDP by Industry - Constant'!P23*100</f>
        <v>-0.5967371706476693</v>
      </c>
      <c r="R23" s="23">
        <f>('GDP by Industry - Constant'!R23-'GDP by Industry - Constant'!Q23)/'GDP by Industry - Constant'!Q23*100</f>
        <v>-2.464890728221316</v>
      </c>
    </row>
    <row r="24" spans="1:18" ht="15">
      <c r="A24" s="1" t="s">
        <v>23</v>
      </c>
      <c r="B24" s="12"/>
      <c r="C24" s="21">
        <f>('GDP by Industry - Constant'!C24-'GDP by Industry - Constant'!B24)/'GDP by Industry - Constant'!B24*100</f>
        <v>-5.082648458633081</v>
      </c>
      <c r="D24" s="21">
        <f>('GDP by Industry - Constant'!D24-'GDP by Industry - Constant'!C24)/'GDP by Industry - Constant'!C24*100</f>
        <v>0.5447699884780424</v>
      </c>
      <c r="E24" s="21">
        <f>('GDP by Industry - Constant'!E24-'GDP by Industry - Constant'!D24)/'GDP by Industry - Constant'!D24*100</f>
        <v>9.125971608399906</v>
      </c>
      <c r="F24" s="21">
        <f>('GDP by Industry - Constant'!F24-'GDP by Industry - Constant'!E24)/'GDP by Industry - Constant'!E24*100</f>
        <v>-7.488159518952879</v>
      </c>
      <c r="G24" s="21">
        <f>('GDP by Industry - Constant'!G24-'GDP by Industry - Constant'!F24)/'GDP by Industry - Constant'!F24*100</f>
        <v>-11.260494996951287</v>
      </c>
      <c r="H24" s="21">
        <f>('GDP by Industry - Constant'!H24-'GDP by Industry - Constant'!G24)/'GDP by Industry - Constant'!G24*100</f>
        <v>-9.10910351150954</v>
      </c>
      <c r="I24" s="21">
        <f>('GDP by Industry - Constant'!I24-'GDP by Industry - Constant'!H24)/'GDP by Industry - Constant'!H24*100</f>
        <v>-14.55331619432573</v>
      </c>
      <c r="J24" s="21">
        <f>('GDP by Industry - Constant'!J24-'GDP by Industry - Constant'!I24)/'GDP by Industry - Constant'!I24*100</f>
        <v>-16.83085184249982</v>
      </c>
      <c r="K24" s="21">
        <f>('GDP by Industry - Constant'!K24-'GDP by Industry - Constant'!J24)/'GDP by Industry - Constant'!J24*100</f>
        <v>-2.327376485218703</v>
      </c>
      <c r="L24" s="21">
        <f>('GDP by Industry - Constant'!L24-'GDP by Industry - Constant'!K24)/'GDP by Industry - Constant'!K24*100</f>
        <v>-11.911895497144926</v>
      </c>
      <c r="M24" s="21">
        <f>('GDP by Industry - Constant'!M24-'GDP by Industry - Constant'!L24)/'GDP by Industry - Constant'!L24*100</f>
        <v>-2.90042541989335</v>
      </c>
      <c r="N24" s="21">
        <f>('GDP by Industry - Constant'!N24-'GDP by Industry - Constant'!M24)/'GDP by Industry - Constant'!M24*100</f>
        <v>-4.362157804087899</v>
      </c>
      <c r="O24" s="21">
        <f>('GDP by Industry - Constant'!O24-'GDP by Industry - Constant'!N24)/'GDP by Industry - Constant'!N24*100</f>
        <v>-0.5634505844912743</v>
      </c>
      <c r="P24" s="21">
        <f>('GDP by Industry - Constant'!P24-'GDP by Industry - Constant'!O24)/'GDP by Industry - Constant'!O24*100</f>
        <v>23.148804541035894</v>
      </c>
      <c r="Q24" s="21">
        <f>('GDP by Industry - Constant'!Q24-'GDP by Industry - Constant'!P24)/'GDP by Industry - Constant'!P24*100</f>
        <v>-6.205614030982547</v>
      </c>
      <c r="R24" s="23">
        <f>('GDP by Industry - Constant'!R24-'GDP by Industry - Constant'!Q24)/'GDP by Industry - Constant'!Q24*100</f>
        <v>-7.343714008335637</v>
      </c>
    </row>
    <row r="25" spans="1:18" ht="15">
      <c r="A25" s="13" t="s">
        <v>24</v>
      </c>
      <c r="B25" s="14"/>
      <c r="C25" s="27">
        <f>('GDP by Industry - Constant'!C25-'GDP by Industry - Constant'!B25)/'GDP by Industry - Constant'!B25*100</f>
        <v>2.645442557045995</v>
      </c>
      <c r="D25" s="27">
        <f>('GDP by Industry - Constant'!D25-'GDP by Industry - Constant'!C25)/'GDP by Industry - Constant'!C25*100</f>
        <v>1.0220849497899036</v>
      </c>
      <c r="E25" s="27">
        <f>('GDP by Industry - Constant'!E25-'GDP by Industry - Constant'!D25)/'GDP by Industry - Constant'!D25*100</f>
        <v>-7.069518673045183</v>
      </c>
      <c r="F25" s="27">
        <f>('GDP by Industry - Constant'!F25-'GDP by Industry - Constant'!E25)/'GDP by Industry - Constant'!E25*100</f>
        <v>-2.2266002589477494</v>
      </c>
      <c r="G25" s="27">
        <f>('GDP by Industry - Constant'!G25-'GDP by Industry - Constant'!F25)/'GDP by Industry - Constant'!F25*100</f>
        <v>-0.7671620354892413</v>
      </c>
      <c r="H25" s="27">
        <f>('GDP by Industry - Constant'!H25-'GDP by Industry - Constant'!G25)/'GDP by Industry - Constant'!G25*100</f>
        <v>-0.03852311140395141</v>
      </c>
      <c r="I25" s="27">
        <f>('GDP by Industry - Constant'!I25-'GDP by Industry - Constant'!H25)/'GDP by Industry - Constant'!H25*100</f>
        <v>-1.3476891128148276</v>
      </c>
      <c r="J25" s="27">
        <f>('GDP by Industry - Constant'!J25-'GDP by Industry - Constant'!I25)/'GDP by Industry - Constant'!I25*100</f>
        <v>0.08444433127569297</v>
      </c>
      <c r="K25" s="27">
        <f>('GDP by Industry - Constant'!K25-'GDP by Industry - Constant'!J25)/'GDP by Industry - Constant'!J25*100</f>
        <v>2.4114513546866436</v>
      </c>
      <c r="L25" s="27">
        <f>('GDP by Industry - Constant'!L25-'GDP by Industry - Constant'!K25)/'GDP by Industry - Constant'!K25*100</f>
        <v>2.6786769436686955</v>
      </c>
      <c r="M25" s="27">
        <f>('GDP by Industry - Constant'!M25-'GDP by Industry - Constant'!L25)/'GDP by Industry - Constant'!L25*100</f>
        <v>0.6536218966258245</v>
      </c>
      <c r="N25" s="27">
        <f>('GDP by Industry - Constant'!N25-'GDP by Industry - Constant'!M25)/'GDP by Industry - Constant'!M25*100</f>
        <v>-0.6749677328556678</v>
      </c>
      <c r="O25" s="27">
        <f>('GDP by Industry - Constant'!O25-'GDP by Industry - Constant'!N25)/'GDP by Industry - Constant'!N25*100</f>
        <v>0.3324005407994557</v>
      </c>
      <c r="P25" s="28">
        <f>('GDP by Industry - Constant'!P25-'GDP by Industry - Constant'!O25)/'GDP by Industry - Constant'!O25*100</f>
        <v>-12.712619677557727</v>
      </c>
      <c r="Q25" s="28">
        <f>('GDP by Industry - Constant'!Q25-'GDP by Industry - Constant'!P25)/'GDP by Industry - Constant'!P25*100</f>
        <v>-1.3241534357734017</v>
      </c>
      <c r="R25" s="29">
        <f>('GDP by Industry - Constant'!R25-'GDP by Industry - Constant'!Q25)/'GDP by Industry - Constant'!Q25*100</f>
        <v>13.800806138255012</v>
      </c>
    </row>
    <row r="26" spans="1:18" ht="15">
      <c r="A26" s="1" t="s">
        <v>28</v>
      </c>
      <c r="B26" s="12"/>
      <c r="C26" s="21">
        <f>('GDP by Industry - Constant'!C26-'GDP by Industry - Constant'!B26)/'GDP by Industry - Constant'!B26*100</f>
        <v>-1.9466153425374721</v>
      </c>
      <c r="D26" s="21">
        <f>('GDP by Industry - Constant'!D26-'GDP by Industry - Constant'!C26)/'GDP by Industry - Constant'!C26*100</f>
        <v>-2.2588334885093886</v>
      </c>
      <c r="E26" s="21">
        <f>('GDP by Industry - Constant'!E26-'GDP by Industry - Constant'!D26)/'GDP by Industry - Constant'!D26*100</f>
        <v>10.76907269685394</v>
      </c>
      <c r="F26" s="21">
        <f>('GDP by Industry - Constant'!F26-'GDP by Industry - Constant'!E26)/'GDP by Industry - Constant'!E26*100</f>
        <v>-2.160341116438825</v>
      </c>
      <c r="G26" s="21">
        <f>('GDP by Industry - Constant'!G26-'GDP by Industry - Constant'!F26)/'GDP by Industry - Constant'!F26*100</f>
        <v>-0.8061520029310811</v>
      </c>
      <c r="H26" s="21">
        <f>('GDP by Industry - Constant'!H26-'GDP by Industry - Constant'!G26)/'GDP by Industry - Constant'!G26*100</f>
        <v>-1.60774367709792</v>
      </c>
      <c r="I26" s="21">
        <f>('GDP by Industry - Constant'!I26-'GDP by Industry - Constant'!H26)/'GDP by Industry - Constant'!H26*100</f>
        <v>-1.089734623871979</v>
      </c>
      <c r="J26" s="21">
        <f>('GDP by Industry - Constant'!J26-'GDP by Industry - Constant'!I26)/'GDP by Industry - Constant'!I26*100</f>
        <v>-0.9913860283352643</v>
      </c>
      <c r="K26" s="21">
        <f>('GDP by Industry - Constant'!K26-'GDP by Industry - Constant'!J26)/'GDP by Industry - Constant'!J26*100</f>
        <v>2.506355738941905</v>
      </c>
      <c r="L26" s="21">
        <f>('GDP by Industry - Constant'!L26-'GDP by Industry - Constant'!K26)/'GDP by Industry - Constant'!K26*100</f>
        <v>1.7207918998908476</v>
      </c>
      <c r="M26" s="21">
        <f>('GDP by Industry - Constant'!M26-'GDP by Industry - Constant'!L26)/'GDP by Industry - Constant'!L26*100</f>
        <v>-0.4107368511264346</v>
      </c>
      <c r="N26" s="21">
        <f>('GDP by Industry - Constant'!N26-'GDP by Industry - Constant'!M26)/'GDP by Industry - Constant'!M26*100</f>
        <v>-1.2271882949797221</v>
      </c>
      <c r="O26" s="21">
        <f>('GDP by Industry - Constant'!O26-'GDP by Industry - Constant'!N26)/'GDP by Industry - Constant'!N26*100</f>
        <v>0.7015858999942375</v>
      </c>
      <c r="P26" s="21">
        <f>('GDP by Industry - Constant'!P26-'GDP by Industry - Constant'!O26)/'GDP by Industry - Constant'!O26*100</f>
        <v>-11.372474701287679</v>
      </c>
      <c r="Q26" s="21">
        <f>('GDP by Industry - Constant'!Q26-'GDP by Industry - Constant'!P26)/'GDP by Industry - Constant'!P26*100</f>
        <v>-0.24633261586147404</v>
      </c>
      <c r="R26" s="23">
        <f>('GDP by Industry - Constant'!R26-'GDP by Industry - Constant'!Q26)/'GDP by Industry - Constant'!Q26*100</f>
        <v>11.377322747503122</v>
      </c>
    </row>
    <row r="27" spans="1:18" ht="15">
      <c r="A27" s="30" t="s">
        <v>31</v>
      </c>
      <c r="B27" s="31"/>
      <c r="C27" s="28">
        <f>('GDP by Industry - Constant'!C27-'GDP by Industry - Constant'!B27)/'GDP by Industry - Constant'!B27*100</f>
        <v>2.0791837212399975</v>
      </c>
      <c r="D27" s="28">
        <f>('GDP by Industry - Constant'!D27-'GDP by Industry - Constant'!C27)/'GDP by Industry - Constant'!C27*100</f>
        <v>0.6334619752336906</v>
      </c>
      <c r="E27" s="28">
        <f>('GDP by Industry - Constant'!E27-'GDP by Industry - Constant'!D27)/'GDP by Industry - Constant'!D27*100</f>
        <v>-5.017276070091968</v>
      </c>
      <c r="F27" s="28">
        <f>('GDP by Industry - Constant'!F27-'GDP by Industry - Constant'!E27)/'GDP by Industry - Constant'!E27*100</f>
        <v>-2.217710543643165</v>
      </c>
      <c r="G27" s="28">
        <f>('GDP by Industry - Constant'!G27-'GDP by Industry - Constant'!F27)/'GDP by Industry - Constant'!F27*100</f>
        <v>-0.7723962274068434</v>
      </c>
      <c r="H27" s="28">
        <f>('GDP by Industry - Constant'!H27-'GDP by Industry - Constant'!G27)/'GDP by Industry - Constant'!G27*100</f>
        <v>-0.24911080854318796</v>
      </c>
      <c r="I27" s="28">
        <f>('GDP by Industry - Constant'!I27-'GDP by Industry - Constant'!H27)/'GDP by Industry - Constant'!H27*100</f>
        <v>-1.3135433956809213</v>
      </c>
      <c r="J27" s="28">
        <f>('GDP by Industry - Constant'!J27-'GDP by Industry - Constant'!I27)/'GDP by Industry - Constant'!I27*100</f>
        <v>-0.05828747294218384</v>
      </c>
      <c r="K27" s="28">
        <f>('GDP by Industry - Constant'!K27-'GDP by Industry - Constant'!J27)/'GDP by Industry - Constant'!J27*100</f>
        <v>2.423924886226534</v>
      </c>
      <c r="L27" s="28">
        <f>('GDP by Industry - Constant'!L27-'GDP by Industry - Constant'!K27)/'GDP by Industry - Constant'!K27*100</f>
        <v>2.5526782837865176</v>
      </c>
      <c r="M27" s="28">
        <f>('GDP by Industry - Constant'!M27-'GDP by Industry - Constant'!L27)/'GDP by Industry - Constant'!L27*100</f>
        <v>0.5147535409465781</v>
      </c>
      <c r="N27" s="28">
        <f>('GDP by Industry - Constant'!N27-'GDP by Industry - Constant'!M27)/'GDP by Industry - Constant'!M27*100</f>
        <v>-0.7463533206525722</v>
      </c>
      <c r="O27" s="28">
        <f>('GDP by Industry - Constant'!O27-'GDP by Industry - Constant'!N27)/'GDP by Industry - Constant'!N27*100</f>
        <v>0.3798939538434187</v>
      </c>
      <c r="P27" s="28">
        <f>('GDP by Industry - Constant'!P27-'GDP by Industry - Constant'!O27)/'GDP by Industry - Constant'!O27*100</f>
        <v>-12.539665812800719</v>
      </c>
      <c r="Q27" s="28">
        <f>('GDP by Industry - Constant'!Q27-'GDP by Industry - Constant'!P27)/'GDP by Industry - Constant'!P27*100</f>
        <v>-1.1831977667448559</v>
      </c>
      <c r="R27" s="29">
        <f>('GDP by Industry - Constant'!R27-'GDP by Industry - Constant'!Q27)/'GDP by Industry - Constant'!Q27*100</f>
        <v>13.48086204119498</v>
      </c>
    </row>
    <row r="28" spans="1:18" ht="15">
      <c r="A28" s="15"/>
      <c r="B28" s="3"/>
      <c r="C28" s="3"/>
      <c r="D28" s="3"/>
      <c r="E28" s="3"/>
      <c r="F28" s="3"/>
      <c r="G28" s="3"/>
      <c r="H28" s="3"/>
      <c r="I28" s="3"/>
      <c r="J28" s="3"/>
      <c r="K28" s="3"/>
      <c r="L28" s="3"/>
      <c r="M28" s="3"/>
      <c r="N28" s="3"/>
      <c r="O28" s="3"/>
      <c r="P28" s="3"/>
      <c r="Q28" s="32"/>
      <c r="R28" s="36"/>
    </row>
    <row r="29" ht="15">
      <c r="A29" s="16" t="s">
        <v>25</v>
      </c>
    </row>
  </sheetData>
  <mergeCells count="4">
    <mergeCell ref="A1:R1"/>
    <mergeCell ref="A2:R2"/>
    <mergeCell ref="A3:R3"/>
    <mergeCell ref="A4:R4"/>
  </mergeCells>
  <printOptions gridLines="1"/>
  <pageMargins left="0.7" right="0.7" top="0.75" bottom="0.75" header="0.3" footer="0.3"/>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topLeftCell="A1">
      <selection activeCell="E15" sqref="E15"/>
    </sheetView>
  </sheetViews>
  <sheetFormatPr defaultColWidth="9.140625" defaultRowHeight="15"/>
  <cols>
    <col min="1" max="1" width="49.8515625" style="0" customWidth="1"/>
    <col min="12" max="12" width="9.140625" style="2" customWidth="1"/>
    <col min="17" max="18" width="9.140625" style="2" customWidth="1"/>
  </cols>
  <sheetData>
    <row r="1" spans="1:19" ht="14.45" customHeight="1">
      <c r="A1" s="128" t="s">
        <v>0</v>
      </c>
      <c r="B1" s="129"/>
      <c r="C1" s="129"/>
      <c r="D1" s="129"/>
      <c r="E1" s="129"/>
      <c r="F1" s="129"/>
      <c r="G1" s="129"/>
      <c r="H1" s="129"/>
      <c r="I1" s="129"/>
      <c r="J1" s="129"/>
      <c r="K1" s="129"/>
      <c r="L1" s="129"/>
      <c r="M1" s="129"/>
      <c r="N1" s="129"/>
      <c r="O1" s="129"/>
      <c r="P1" s="129"/>
      <c r="Q1" s="129"/>
      <c r="R1" s="129"/>
      <c r="S1" s="1"/>
    </row>
    <row r="2" spans="1:19" ht="15">
      <c r="A2" s="128" t="s">
        <v>1</v>
      </c>
      <c r="B2" s="129"/>
      <c r="C2" s="129"/>
      <c r="D2" s="129"/>
      <c r="E2" s="129"/>
      <c r="F2" s="129"/>
      <c r="G2" s="129"/>
      <c r="H2" s="129"/>
      <c r="I2" s="129"/>
      <c r="J2" s="129"/>
      <c r="K2" s="129"/>
      <c r="L2" s="129"/>
      <c r="M2" s="129"/>
      <c r="N2" s="129"/>
      <c r="O2" s="129"/>
      <c r="P2" s="129"/>
      <c r="Q2" s="129"/>
      <c r="R2" s="129"/>
      <c r="S2" s="1"/>
    </row>
    <row r="3" spans="1:19" ht="15">
      <c r="A3" s="128" t="s">
        <v>2</v>
      </c>
      <c r="B3" s="129"/>
      <c r="C3" s="129"/>
      <c r="D3" s="129"/>
      <c r="E3" s="129"/>
      <c r="F3" s="129"/>
      <c r="G3" s="129"/>
      <c r="H3" s="129"/>
      <c r="I3" s="129"/>
      <c r="J3" s="129"/>
      <c r="K3" s="129"/>
      <c r="L3" s="129"/>
      <c r="M3" s="129"/>
      <c r="N3" s="129"/>
      <c r="O3" s="129"/>
      <c r="P3" s="129"/>
      <c r="Q3" s="129"/>
      <c r="R3" s="129"/>
      <c r="S3" s="1"/>
    </row>
    <row r="4" spans="1:19" ht="15">
      <c r="A4" s="128" t="s">
        <v>33</v>
      </c>
      <c r="B4" s="129"/>
      <c r="C4" s="129"/>
      <c r="D4" s="129"/>
      <c r="E4" s="129"/>
      <c r="F4" s="129"/>
      <c r="G4" s="129"/>
      <c r="H4" s="129"/>
      <c r="I4" s="129"/>
      <c r="J4" s="129"/>
      <c r="K4" s="129"/>
      <c r="L4" s="129"/>
      <c r="M4" s="129"/>
      <c r="N4" s="129"/>
      <c r="O4" s="129"/>
      <c r="P4" s="129"/>
      <c r="Q4" s="129"/>
      <c r="R4" s="129"/>
      <c r="S4" s="1"/>
    </row>
    <row r="5" spans="1:18" ht="15">
      <c r="A5" s="1"/>
      <c r="B5" s="2"/>
      <c r="C5" s="2"/>
      <c r="D5" s="2"/>
      <c r="E5" s="2"/>
      <c r="F5" s="2"/>
      <c r="G5" s="2"/>
      <c r="H5" s="2"/>
      <c r="I5" s="2"/>
      <c r="J5" s="2"/>
      <c r="K5" s="2"/>
      <c r="M5" s="3"/>
      <c r="N5" s="2"/>
      <c r="O5" s="2"/>
      <c r="P5" s="2"/>
      <c r="R5" s="4" t="s">
        <v>4</v>
      </c>
    </row>
    <row r="6" spans="1:18" ht="15">
      <c r="A6" s="1"/>
      <c r="B6" s="5" t="s">
        <v>126</v>
      </c>
      <c r="C6" s="5" t="s">
        <v>127</v>
      </c>
      <c r="D6" s="5" t="s">
        <v>128</v>
      </c>
      <c r="E6" s="5" t="s">
        <v>129</v>
      </c>
      <c r="F6" s="5" t="s">
        <v>130</v>
      </c>
      <c r="G6" s="5" t="s">
        <v>131</v>
      </c>
      <c r="H6" s="5" t="s">
        <v>132</v>
      </c>
      <c r="I6" s="5" t="s">
        <v>133</v>
      </c>
      <c r="J6" s="5" t="s">
        <v>134</v>
      </c>
      <c r="K6" s="6" t="s">
        <v>135</v>
      </c>
      <c r="L6" s="5" t="s">
        <v>136</v>
      </c>
      <c r="M6" s="76" t="s">
        <v>137</v>
      </c>
      <c r="N6" s="6" t="s">
        <v>138</v>
      </c>
      <c r="O6" s="5" t="s">
        <v>139</v>
      </c>
      <c r="P6" s="6" t="s">
        <v>5</v>
      </c>
      <c r="Q6" s="6" t="s">
        <v>6</v>
      </c>
      <c r="R6" s="5" t="s">
        <v>140</v>
      </c>
    </row>
    <row r="7" spans="1:19" s="11" customFormat="1" ht="15">
      <c r="A7" s="7"/>
      <c r="B7" s="8"/>
      <c r="C7" s="8"/>
      <c r="D7" s="8"/>
      <c r="E7" s="8"/>
      <c r="F7" s="8"/>
      <c r="G7" s="8"/>
      <c r="H7" s="8"/>
      <c r="I7" s="8"/>
      <c r="J7" s="8"/>
      <c r="K7" s="8"/>
      <c r="L7" s="9"/>
      <c r="M7" s="10"/>
      <c r="N7" s="9"/>
      <c r="O7" s="9"/>
      <c r="P7" s="9"/>
      <c r="Q7" s="9"/>
      <c r="R7" s="9"/>
      <c r="S7" s="7"/>
    </row>
    <row r="8" spans="1:19" ht="15">
      <c r="A8" s="1" t="s">
        <v>7</v>
      </c>
      <c r="B8" s="12">
        <f>'GDP by Industry'!B7/'GDP by Industry'!B$24*100</f>
        <v>1.6480534045827646</v>
      </c>
      <c r="C8" s="12">
        <f>'GDP by Industry'!C7/'GDP by Industry'!C$24*100</f>
        <v>1.5629526088576409</v>
      </c>
      <c r="D8" s="12">
        <f>'GDP by Industry'!D7/'GDP by Industry'!D$24*100</f>
        <v>1.4905398807800678</v>
      </c>
      <c r="E8" s="12">
        <f>'GDP by Industry'!E7/'GDP by Industry'!E$24*100</f>
        <v>1.627853739073999</v>
      </c>
      <c r="F8" s="12">
        <f>'GDP by Industry'!F7/'GDP by Industry'!F$24*100</f>
        <v>1.620701783060062</v>
      </c>
      <c r="G8" s="12">
        <f>'GDP by Industry'!G7/'GDP by Industry'!G$24*100</f>
        <v>1.5469280878615521</v>
      </c>
      <c r="H8" s="12">
        <f>'GDP by Industry'!H7/'GDP by Industry'!H$24*100</f>
        <v>1.8653403081551465</v>
      </c>
      <c r="I8" s="12">
        <f>'GDP by Industry'!I7/'GDP by Industry'!I$24*100</f>
        <v>2.0169372200678612</v>
      </c>
      <c r="J8" s="12">
        <f>'GDP by Industry'!J7/'GDP by Industry'!J$24*100</f>
        <v>1.9339657943219999</v>
      </c>
      <c r="K8" s="12">
        <f>'GDP by Industry'!K7/'GDP by Industry'!K$24*100</f>
        <v>1.8335176124719668</v>
      </c>
      <c r="L8" s="12">
        <f>'GDP by Industry'!L7/'GDP by Industry'!L$24*100</f>
        <v>1.8691668249119084</v>
      </c>
      <c r="M8" s="12">
        <f>'GDP by Industry'!M7/'GDP by Industry'!M$24*100</f>
        <v>1.9534206948899389</v>
      </c>
      <c r="N8" s="12">
        <f>'GDP by Industry'!N7/'GDP by Industry'!N$24*100</f>
        <v>2.3444357648948793</v>
      </c>
      <c r="O8" s="12">
        <f>'GDP by Industry'!O7/'GDP by Industry'!O$24*100</f>
        <v>2.3620032465402</v>
      </c>
      <c r="P8" s="12">
        <f>'GDP by Industry'!P7/'GDP by Industry'!P$24*100</f>
        <v>3.0783849486184724</v>
      </c>
      <c r="Q8" s="12">
        <f>'GDP by Industry'!Q7/'GDP by Industry'!Q$24*100</f>
        <v>2.259332185124902</v>
      </c>
      <c r="R8" s="12">
        <f>'GDP by Industry'!R7/'GDP by Industry'!R$24*100</f>
        <v>1.68747392321421</v>
      </c>
      <c r="S8" s="1"/>
    </row>
    <row r="9" spans="1:19" ht="15">
      <c r="A9" s="1" t="s">
        <v>8</v>
      </c>
      <c r="B9" s="12">
        <f>'GDP by Industry'!B8/'GDP by Industry'!B$24*100</f>
        <v>0.2053704803759254</v>
      </c>
      <c r="C9" s="12">
        <f>'GDP by Industry'!C8/'GDP by Industry'!C$24*100</f>
        <v>0.19250294255407877</v>
      </c>
      <c r="D9" s="12">
        <f>'GDP by Industry'!D8/'GDP by Industry'!D$24*100</f>
        <v>0.18875136830955663</v>
      </c>
      <c r="E9" s="12">
        <f>'GDP by Industry'!E8/'GDP by Industry'!E$24*100</f>
        <v>0.22252065157665077</v>
      </c>
      <c r="F9" s="12">
        <f>'GDP by Industry'!F8/'GDP by Industry'!F$24*100</f>
        <v>0.2670108257236044</v>
      </c>
      <c r="G9" s="12">
        <f>'GDP by Industry'!G8/'GDP by Industry'!G$24*100</f>
        <v>0.30935713470661497</v>
      </c>
      <c r="H9" s="12">
        <f>'GDP by Industry'!H8/'GDP by Industry'!H$24*100</f>
        <v>0.27753968385998806</v>
      </c>
      <c r="I9" s="12">
        <f>'GDP by Industry'!I8/'GDP by Industry'!I$24*100</f>
        <v>0.2869414834825893</v>
      </c>
      <c r="J9" s="12">
        <f>'GDP by Industry'!J8/'GDP by Industry'!J$24*100</f>
        <v>0.2654016971638763</v>
      </c>
      <c r="K9" s="12">
        <f>'GDP by Industry'!K8/'GDP by Industry'!K$24*100</f>
        <v>0.21698903822681692</v>
      </c>
      <c r="L9" s="12">
        <f>'GDP by Industry'!L8/'GDP by Industry'!L$24*100</f>
        <v>0.19294898331418175</v>
      </c>
      <c r="M9" s="12">
        <f>'GDP by Industry'!M8/'GDP by Industry'!M$24*100</f>
        <v>0.24752691625007997</v>
      </c>
      <c r="N9" s="12">
        <f>'GDP by Industry'!N8/'GDP by Industry'!N$24*100</f>
        <v>0.30170576798987236</v>
      </c>
      <c r="O9" s="12">
        <f>'GDP by Industry'!O8/'GDP by Industry'!O$24*100</f>
        <v>0.2901295019533091</v>
      </c>
      <c r="P9" s="12">
        <f>'GDP by Industry'!P8/'GDP by Industry'!P$24*100</f>
        <v>0.3585841189177199</v>
      </c>
      <c r="Q9" s="12">
        <f>'GDP by Industry'!Q8/'GDP by Industry'!Q$24*100</f>
        <v>0.29077486179699386</v>
      </c>
      <c r="R9" s="12">
        <f>'GDP by Industry'!R8/'GDP by Industry'!R$24*100</f>
        <v>0.3757241100014443</v>
      </c>
      <c r="S9" s="1"/>
    </row>
    <row r="10" spans="1:19" ht="15">
      <c r="A10" s="1" t="s">
        <v>9</v>
      </c>
      <c r="B10" s="12">
        <f>'GDP by Industry'!B9/'GDP by Industry'!B$24*100</f>
        <v>8.764042166586364</v>
      </c>
      <c r="C10" s="12">
        <f>'GDP by Industry'!C9/'GDP by Industry'!C$24*100</f>
        <v>7.989980478851856</v>
      </c>
      <c r="D10" s="12">
        <f>'GDP by Industry'!D9/'GDP by Industry'!D$24*100</f>
        <v>8.241046479054075</v>
      </c>
      <c r="E10" s="12">
        <f>'GDP by Industry'!E9/'GDP by Industry'!E$24*100</f>
        <v>7.948274285406498</v>
      </c>
      <c r="F10" s="12">
        <f>'GDP by Industry'!F9/'GDP by Industry'!F$24*100</f>
        <v>6.724138655547566</v>
      </c>
      <c r="G10" s="12">
        <f>'GDP by Industry'!G9/'GDP by Industry'!G$24*100</f>
        <v>7.170833448364153</v>
      </c>
      <c r="H10" s="12">
        <f>'GDP by Industry'!H9/'GDP by Industry'!H$24*100</f>
        <v>6.5848930408834345</v>
      </c>
      <c r="I10" s="12">
        <f>'GDP by Industry'!I9/'GDP by Industry'!I$24*100</f>
        <v>6.687372906953665</v>
      </c>
      <c r="J10" s="12">
        <f>'GDP by Industry'!J9/'GDP by Industry'!J$24*100</f>
        <v>6.404159041874253</v>
      </c>
      <c r="K10" s="12">
        <f>'GDP by Industry'!K9/'GDP by Industry'!K$24*100</f>
        <v>6.233469345891971</v>
      </c>
      <c r="L10" s="12">
        <f>'GDP by Industry'!L9/'GDP by Industry'!L$24*100</f>
        <v>6.149780806753698</v>
      </c>
      <c r="M10" s="12">
        <f>'GDP by Industry'!M9/'GDP by Industry'!M$24*100</f>
        <v>5.997647486126941</v>
      </c>
      <c r="N10" s="12">
        <f>'GDP by Industry'!N9/'GDP by Industry'!N$24*100</f>
        <v>5.744584376133196</v>
      </c>
      <c r="O10" s="12">
        <f>'GDP by Industry'!O9/'GDP by Industry'!O$24*100</f>
        <v>5.467031989977288</v>
      </c>
      <c r="P10" s="12">
        <f>'GDP by Industry'!P9/'GDP by Industry'!P$24*100</f>
        <v>5.889796365593373</v>
      </c>
      <c r="Q10" s="12">
        <f>'GDP by Industry'!Q9/'GDP by Industry'!Q$24*100</f>
        <v>5.896492966214552</v>
      </c>
      <c r="R10" s="12">
        <f>'GDP by Industry'!R9/'GDP by Industry'!R$24*100</f>
        <v>5.939288262771834</v>
      </c>
      <c r="S10" s="1"/>
    </row>
    <row r="11" spans="1:19" ht="15">
      <c r="A11" s="1" t="s">
        <v>10</v>
      </c>
      <c r="B11" s="12">
        <f>'GDP by Industry'!B10/'GDP by Industry'!B$24*100</f>
        <v>2.038215037910601</v>
      </c>
      <c r="C11" s="12">
        <f>'GDP by Industry'!C10/'GDP by Industry'!C$24*100</f>
        <v>1.9766225006688756</v>
      </c>
      <c r="D11" s="12">
        <f>'GDP by Industry'!D10/'GDP by Industry'!D$24*100</f>
        <v>1.9507541935664205</v>
      </c>
      <c r="E11" s="12">
        <f>'GDP by Industry'!E10/'GDP by Industry'!E$24*100</f>
        <v>2.477036699655834</v>
      </c>
      <c r="F11" s="12">
        <f>'GDP by Industry'!F10/'GDP by Industry'!F$24*100</f>
        <v>2.734966982593349</v>
      </c>
      <c r="G11" s="12">
        <f>'GDP by Industry'!G10/'GDP by Industry'!G$24*100</f>
        <v>2.778187007943285</v>
      </c>
      <c r="H11" s="12">
        <f>'GDP by Industry'!H10/'GDP by Industry'!H$24*100</f>
        <v>2.833155228717099</v>
      </c>
      <c r="I11" s="12">
        <f>'GDP by Industry'!I10/'GDP by Industry'!I$24*100</f>
        <v>2.5999338297109764</v>
      </c>
      <c r="J11" s="12">
        <f>'GDP by Industry'!J10/'GDP by Industry'!J$24*100</f>
        <v>2.6889988839104277</v>
      </c>
      <c r="K11" s="12">
        <f>'GDP by Industry'!K10/'GDP by Industry'!K$24*100</f>
        <v>2.7194249265533226</v>
      </c>
      <c r="L11" s="12">
        <f>'GDP by Industry'!L10/'GDP by Industry'!L$24*100</f>
        <v>2.6326201785445322</v>
      </c>
      <c r="M11" s="12">
        <f>'GDP by Industry'!M10/'GDP by Industry'!M$24*100</f>
        <v>2.701505972883442</v>
      </c>
      <c r="N11" s="12">
        <f>'GDP by Industry'!N10/'GDP by Industry'!N$24*100</f>
        <v>2.6668287422499386</v>
      </c>
      <c r="O11" s="12">
        <f>'GDP by Industry'!O10/'GDP by Industry'!O$24*100</f>
        <v>2.5597550599349055</v>
      </c>
      <c r="P11" s="12">
        <f>'GDP by Industry'!P10/'GDP by Industry'!P$24*100</f>
        <v>2.445613209456702</v>
      </c>
      <c r="Q11" s="12">
        <f>'GDP by Industry'!Q10/'GDP by Industry'!Q$24*100</f>
        <v>2.497117240190758</v>
      </c>
      <c r="R11" s="12">
        <f>'GDP by Industry'!R10/'GDP by Industry'!R$24*100</f>
        <v>2.252023283696437</v>
      </c>
      <c r="S11" s="1"/>
    </row>
    <row r="12" spans="1:19" ht="15">
      <c r="A12" s="1" t="s">
        <v>11</v>
      </c>
      <c r="B12" s="12">
        <f>'GDP by Industry'!B11/'GDP by Industry'!B$24*100</f>
        <v>7.429505131485488</v>
      </c>
      <c r="C12" s="12">
        <f>'GDP by Industry'!C11/'GDP by Industry'!C$24*100</f>
        <v>6.924482417418649</v>
      </c>
      <c r="D12" s="12">
        <f>'GDP by Industry'!D11/'GDP by Industry'!D$24*100</f>
        <v>7.016086061875268</v>
      </c>
      <c r="E12" s="12">
        <f>'GDP by Industry'!E11/'GDP by Industry'!E$24*100</f>
        <v>6.799814450852186</v>
      </c>
      <c r="F12" s="12">
        <f>'GDP by Industry'!F11/'GDP by Industry'!F$24*100</f>
        <v>6.485798793665211</v>
      </c>
      <c r="G12" s="12">
        <f>'GDP by Industry'!G11/'GDP by Industry'!G$24*100</f>
        <v>6.676792959557868</v>
      </c>
      <c r="H12" s="12">
        <f>'GDP by Industry'!H11/'GDP by Industry'!H$24*100</f>
        <v>6.808402692587928</v>
      </c>
      <c r="I12" s="12">
        <f>'GDP by Industry'!I11/'GDP by Industry'!I$24*100</f>
        <v>6.4914770945972835</v>
      </c>
      <c r="J12" s="12">
        <f>'GDP by Industry'!J11/'GDP by Industry'!J$24*100</f>
        <v>6.5453515022274855</v>
      </c>
      <c r="K12" s="12">
        <f>'GDP by Industry'!K11/'GDP by Industry'!K$24*100</f>
        <v>6.448330804029887</v>
      </c>
      <c r="L12" s="12">
        <f>'GDP by Industry'!L11/'GDP by Industry'!L$24*100</f>
        <v>6.094176882322572</v>
      </c>
      <c r="M12" s="12">
        <f>'GDP by Industry'!M11/'GDP by Industry'!M$24*100</f>
        <v>6.0104886305408725</v>
      </c>
      <c r="N12" s="12">
        <f>'GDP by Industry'!N11/'GDP by Industry'!N$24*100</f>
        <v>5.78374789396841</v>
      </c>
      <c r="O12" s="12">
        <f>'GDP by Industry'!O11/'GDP by Industry'!O$24*100</f>
        <v>5.656734845551082</v>
      </c>
      <c r="P12" s="12">
        <f>'GDP by Industry'!P11/'GDP by Industry'!P$24*100</f>
        <v>6.20695277673059</v>
      </c>
      <c r="Q12" s="12">
        <f>'GDP by Industry'!Q11/'GDP by Industry'!Q$24*100</f>
        <v>6.263826438538871</v>
      </c>
      <c r="R12" s="12">
        <f>'GDP by Industry'!R11/'GDP by Industry'!R$24*100</f>
        <v>6.4054277621002855</v>
      </c>
      <c r="S12" s="1"/>
    </row>
    <row r="13" spans="1:19" ht="15">
      <c r="A13" s="1" t="s">
        <v>12</v>
      </c>
      <c r="B13" s="12">
        <f>'GDP by Industry'!B12/'GDP by Industry'!B$24*100</f>
        <v>11.430895450792693</v>
      </c>
      <c r="C13" s="12">
        <f>'GDP by Industry'!C12/'GDP by Industry'!C$24*100</f>
        <v>10.844404322636782</v>
      </c>
      <c r="D13" s="12">
        <f>'GDP by Industry'!D12/'GDP by Industry'!D$24*100</f>
        <v>11.182377590335173</v>
      </c>
      <c r="E13" s="12">
        <f>'GDP by Industry'!E12/'GDP by Industry'!E$24*100</f>
        <v>10.066333672325548</v>
      </c>
      <c r="F13" s="12">
        <f>'GDP by Industry'!F12/'GDP by Industry'!F$24*100</f>
        <v>10.544635322688258</v>
      </c>
      <c r="G13" s="12">
        <f>'GDP by Industry'!G12/'GDP by Industry'!G$24*100</f>
        <v>11.652163802401585</v>
      </c>
      <c r="H13" s="12">
        <f>'GDP by Industry'!H12/'GDP by Industry'!H$24*100</f>
        <v>11.365128249156726</v>
      </c>
      <c r="I13" s="12">
        <f>'GDP by Industry'!I12/'GDP by Industry'!I$24*100</f>
        <v>11.256934343935642</v>
      </c>
      <c r="J13" s="12">
        <f>'GDP by Industry'!J12/'GDP by Industry'!J$24*100</f>
        <v>11.164748358024404</v>
      </c>
      <c r="K13" s="12">
        <f>'GDP by Industry'!K12/'GDP by Industry'!K$24*100</f>
        <v>10.953821472398472</v>
      </c>
      <c r="L13" s="12">
        <f>'GDP by Industry'!L12/'GDP by Industry'!L$24*100</f>
        <v>10.906166879318498</v>
      </c>
      <c r="M13" s="12">
        <f>'GDP by Industry'!M12/'GDP by Industry'!M$24*100</f>
        <v>10.530686690097943</v>
      </c>
      <c r="N13" s="12">
        <f>'GDP by Industry'!N12/'GDP by Industry'!N$24*100</f>
        <v>10.316645024782973</v>
      </c>
      <c r="O13" s="12">
        <f>'GDP by Industry'!O12/'GDP by Industry'!O$24*100</f>
        <v>9.837077218000776</v>
      </c>
      <c r="P13" s="12">
        <f>'GDP by Industry'!P12/'GDP by Industry'!P$24*100</f>
        <v>10.318202254251057</v>
      </c>
      <c r="Q13" s="12">
        <f>'GDP by Industry'!Q12/'GDP by Industry'!Q$24*100</f>
        <v>11.039506003415573</v>
      </c>
      <c r="R13" s="12">
        <f>'GDP by Industry'!R12/'GDP by Industry'!R$24*100</f>
        <v>11.480218893786038</v>
      </c>
      <c r="S13" s="1"/>
    </row>
    <row r="14" spans="1:19" ht="15">
      <c r="A14" s="1" t="s">
        <v>13</v>
      </c>
      <c r="B14" s="12">
        <f>'GDP by Industry'!B13/'GDP by Industry'!B$24*100</f>
        <v>5.150013410485635</v>
      </c>
      <c r="C14" s="12">
        <f>'GDP by Industry'!C13/'GDP by Industry'!C$24*100</f>
        <v>5.65220332848598</v>
      </c>
      <c r="D14" s="12">
        <f>'GDP by Industry'!D13/'GDP by Industry'!D$24*100</f>
        <v>5.62796278061555</v>
      </c>
      <c r="E14" s="12">
        <f>'GDP by Industry'!E13/'GDP by Industry'!E$24*100</f>
        <v>5.100600340391924</v>
      </c>
      <c r="F14" s="12">
        <f>'GDP by Industry'!F13/'GDP by Industry'!F$24*100</f>
        <v>5.508702131933382</v>
      </c>
      <c r="G14" s="12">
        <f>'GDP by Industry'!G13/'GDP by Industry'!G$24*100</f>
        <v>5.687318733509889</v>
      </c>
      <c r="H14" s="12">
        <f>'GDP by Industry'!H13/'GDP by Industry'!H$24*100</f>
        <v>5.828217859253535</v>
      </c>
      <c r="I14" s="12">
        <f>'GDP by Industry'!I13/'GDP by Industry'!I$24*100</f>
        <v>5.2686625706564385</v>
      </c>
      <c r="J14" s="12">
        <f>'GDP by Industry'!J13/'GDP by Industry'!J$24*100</f>
        <v>6.00674793645361</v>
      </c>
      <c r="K14" s="12">
        <f>'GDP by Industry'!K13/'GDP by Industry'!K$24*100</f>
        <v>6.544797844477938</v>
      </c>
      <c r="L14" s="12">
        <f>'GDP by Industry'!L13/'GDP by Industry'!L$24*100</f>
        <v>7.518167601422541</v>
      </c>
      <c r="M14" s="12">
        <f>'GDP by Industry'!M13/'GDP by Industry'!M$24*100</f>
        <v>7.654226016059308</v>
      </c>
      <c r="N14" s="12">
        <f>'GDP by Industry'!N13/'GDP by Industry'!N$24*100</f>
        <v>7.822425426080273</v>
      </c>
      <c r="O14" s="12">
        <f>'GDP by Industry'!O13/'GDP by Industry'!O$24*100</f>
        <v>8.802039865168771</v>
      </c>
      <c r="P14" s="12">
        <f>'GDP by Industry'!P13/'GDP by Industry'!P$24*100</f>
        <v>8.436528836562113</v>
      </c>
      <c r="Q14" s="12">
        <f>'GDP by Industry'!Q13/'GDP by Industry'!Q$24*100</f>
        <v>8.940149714035153</v>
      </c>
      <c r="R14" s="12">
        <f>'GDP by Industry'!R13/'GDP by Industry'!R$24*100</f>
        <v>9.500011137549167</v>
      </c>
      <c r="S14" s="1"/>
    </row>
    <row r="15" spans="1:19" ht="15">
      <c r="A15" s="1" t="s">
        <v>14</v>
      </c>
      <c r="B15" s="12">
        <f>'GDP by Industry'!B14/'GDP by Industry'!B$24*100</f>
        <v>13.964199369579381</v>
      </c>
      <c r="C15" s="12">
        <f>'GDP by Industry'!C14/'GDP by Industry'!C$24*100</f>
        <v>15.40401543908201</v>
      </c>
      <c r="D15" s="12">
        <f>'GDP by Industry'!D14/'GDP by Industry'!D$24*100</f>
        <v>15.052332427257845</v>
      </c>
      <c r="E15" s="12">
        <f>'GDP by Industry'!E14/'GDP by Industry'!E$24*100</f>
        <v>14.39029582134657</v>
      </c>
      <c r="F15" s="12">
        <f>'GDP by Industry'!F14/'GDP by Industry'!F$24*100</f>
        <v>14.172288202902228</v>
      </c>
      <c r="G15" s="12">
        <f>'GDP by Industry'!G14/'GDP by Industry'!G$24*100</f>
        <v>12.776579530726268</v>
      </c>
      <c r="H15" s="12">
        <f>'GDP by Industry'!H14/'GDP by Industry'!H$24*100</f>
        <v>12.354734749093762</v>
      </c>
      <c r="I15" s="12">
        <f>'GDP by Industry'!I14/'GDP by Industry'!I$24*100</f>
        <v>13.357260737601953</v>
      </c>
      <c r="J15" s="12">
        <f>'GDP by Industry'!J14/'GDP by Industry'!J$24*100</f>
        <v>13.036737932843694</v>
      </c>
      <c r="K15" s="12">
        <f>'GDP by Industry'!K14/'GDP by Industry'!K$24*100</f>
        <v>12.846327833478519</v>
      </c>
      <c r="L15" s="12">
        <f>'GDP by Industry'!L14/'GDP by Industry'!L$24*100</f>
        <v>13.584355363625747</v>
      </c>
      <c r="M15" s="12">
        <f>'GDP by Industry'!M14/'GDP by Industry'!M$24*100</f>
        <v>14.481005183160377</v>
      </c>
      <c r="N15" s="12">
        <f>'GDP by Industry'!N14/'GDP by Industry'!N$24*100</f>
        <v>15.612054884986973</v>
      </c>
      <c r="O15" s="12">
        <f>'GDP by Industry'!O14/'GDP by Industry'!O$24*100</f>
        <v>16.667191879180486</v>
      </c>
      <c r="P15" s="12">
        <f>'GDP by Industry'!P14/'GDP by Industry'!P$24*100</f>
        <v>9.369526461151066</v>
      </c>
      <c r="Q15" s="12">
        <f>'GDP by Industry'!Q14/'GDP by Industry'!Q$24*100</f>
        <v>7.830725711101562</v>
      </c>
      <c r="R15" s="12">
        <f>'GDP by Industry'!R14/'GDP by Industry'!R$24*100</f>
        <v>14.071495622094393</v>
      </c>
      <c r="S15" s="1"/>
    </row>
    <row r="16" spans="1:19" ht="15">
      <c r="A16" s="1" t="s">
        <v>15</v>
      </c>
      <c r="B16" s="12">
        <f>'GDP by Industry'!B15/'GDP by Industry'!B$24*100</f>
        <v>6.101544934785689</v>
      </c>
      <c r="C16" s="12">
        <f>'GDP by Industry'!C15/'GDP by Industry'!C$24*100</f>
        <v>7.604858037220996</v>
      </c>
      <c r="D16" s="12">
        <f>'GDP by Industry'!D15/'GDP by Industry'!D$24*100</f>
        <v>6.973155105768862</v>
      </c>
      <c r="E16" s="12">
        <f>'GDP by Industry'!E15/'GDP by Industry'!E$24*100</f>
        <v>6.920551048561234</v>
      </c>
      <c r="F16" s="12">
        <f>'GDP by Industry'!F15/'GDP by Industry'!F$24*100</f>
        <v>7.055579652140607</v>
      </c>
      <c r="G16" s="12">
        <f>'GDP by Industry'!G15/'GDP by Industry'!G$24*100</f>
        <v>7.294734369984658</v>
      </c>
      <c r="H16" s="12">
        <f>'GDP by Industry'!H15/'GDP by Industry'!H$24*100</f>
        <v>7.489197106526893</v>
      </c>
      <c r="I16" s="12">
        <f>'GDP by Industry'!I15/'GDP by Industry'!I$24*100</f>
        <v>6.784797135071376</v>
      </c>
      <c r="J16" s="12">
        <f>'GDP by Industry'!J15/'GDP by Industry'!J$24*100</f>
        <v>6.364655427678946</v>
      </c>
      <c r="K16" s="12">
        <f>'GDP by Industry'!K15/'GDP by Industry'!K$24*100</f>
        <v>6.167816527462915</v>
      </c>
      <c r="L16" s="12">
        <f>'GDP by Industry'!L15/'GDP by Industry'!L$24*100</f>
        <v>5.915943103983139</v>
      </c>
      <c r="M16" s="12">
        <f>'GDP by Industry'!M15/'GDP by Industry'!M$24*100</f>
        <v>5.451157728363009</v>
      </c>
      <c r="N16" s="12">
        <f>'GDP by Industry'!N15/'GDP by Industry'!N$24*100</f>
        <v>5.071086368942776</v>
      </c>
      <c r="O16" s="12">
        <f>'GDP by Industry'!O15/'GDP by Industry'!O$24*100</f>
        <v>4.780569360129922</v>
      </c>
      <c r="P16" s="12">
        <f>'GDP by Industry'!P15/'GDP by Industry'!P$24*100</f>
        <v>5.4473846065602025</v>
      </c>
      <c r="Q16" s="12">
        <f>'GDP by Industry'!Q15/'GDP by Industry'!Q$24*100</f>
        <v>5.575365274407928</v>
      </c>
      <c r="R16" s="12">
        <f>'GDP by Industry'!R15/'GDP by Industry'!R$24*100</f>
        <v>4.8725650732494925</v>
      </c>
      <c r="S16" s="1"/>
    </row>
    <row r="17" spans="1:19" ht="15">
      <c r="A17" s="1" t="s">
        <v>16</v>
      </c>
      <c r="B17" s="12">
        <f>'GDP by Industry'!B16/'GDP by Industry'!B$24*100</f>
        <v>11.290937730157042</v>
      </c>
      <c r="C17" s="12">
        <f>'GDP by Industry'!C16/'GDP by Industry'!C$24*100</f>
        <v>10.63106423752342</v>
      </c>
      <c r="D17" s="12">
        <f>'GDP by Industry'!D16/'GDP by Industry'!D$24*100</f>
        <v>9.986009934602258</v>
      </c>
      <c r="E17" s="12">
        <f>'GDP by Industry'!E16/'GDP by Industry'!E$24*100</f>
        <v>11.674578409390067</v>
      </c>
      <c r="F17" s="12">
        <f>'GDP by Industry'!F16/'GDP by Industry'!F$24*100</f>
        <v>10.296935000608155</v>
      </c>
      <c r="G17" s="12">
        <f>'GDP by Industry'!G16/'GDP by Industry'!G$24*100</f>
        <v>9.545326015659013</v>
      </c>
      <c r="H17" s="12">
        <f>'GDP by Industry'!H16/'GDP by Industry'!H$24*100</f>
        <v>9.55287137688788</v>
      </c>
      <c r="I17" s="12">
        <f>'GDP by Industry'!I16/'GDP by Industry'!I$24*100</f>
        <v>9.322931462159422</v>
      </c>
      <c r="J17" s="12">
        <f>'GDP by Industry'!J16/'GDP by Industry'!J$24*100</f>
        <v>9.424134722814072</v>
      </c>
      <c r="K17" s="12">
        <f>'GDP by Industry'!K16/'GDP by Industry'!K$24*100</f>
        <v>10.103097652994263</v>
      </c>
      <c r="L17" s="12">
        <f>'GDP by Industry'!L16/'GDP by Industry'!L$24*100</f>
        <v>9.871070889879544</v>
      </c>
      <c r="M17" s="12">
        <f>'GDP by Industry'!M16/'GDP by Industry'!M$24*100</f>
        <v>10.136768794049274</v>
      </c>
      <c r="N17" s="12">
        <f>'GDP by Industry'!N16/'GDP by Industry'!N$24*100</f>
        <v>9.872515980626536</v>
      </c>
      <c r="O17" s="12">
        <f>'GDP by Industry'!O16/'GDP by Industry'!O$24*100</f>
        <v>9.693821241246638</v>
      </c>
      <c r="P17" s="12">
        <f>'GDP by Industry'!P16/'GDP by Industry'!P$24*100</f>
        <v>10.455276856083584</v>
      </c>
      <c r="Q17" s="12">
        <f>'GDP by Industry'!Q16/'GDP by Industry'!Q$24*100</f>
        <v>9.68451447812183</v>
      </c>
      <c r="R17" s="12">
        <f>'GDP by Industry'!R16/'GDP by Industry'!R$24*100</f>
        <v>8.080107586632677</v>
      </c>
      <c r="S17" s="1"/>
    </row>
    <row r="18" spans="1:19" ht="15">
      <c r="A18" s="1" t="s">
        <v>17</v>
      </c>
      <c r="B18" s="12">
        <f>'GDP by Industry'!B17/'GDP by Industry'!B$24*100</f>
        <v>9.472033550373158</v>
      </c>
      <c r="C18" s="12">
        <f>'GDP by Industry'!C17/'GDP by Industry'!C$24*100</f>
        <v>9.821383005363927</v>
      </c>
      <c r="D18" s="12">
        <f>'GDP by Industry'!D17/'GDP by Industry'!D$24*100</f>
        <v>9.518624129464877</v>
      </c>
      <c r="E18" s="12">
        <f>'GDP by Industry'!E17/'GDP by Industry'!E$24*100</f>
        <v>9.371607429405525</v>
      </c>
      <c r="F18" s="12">
        <f>'GDP by Industry'!F17/'GDP by Industry'!F$24*100</f>
        <v>10.42118851350569</v>
      </c>
      <c r="G18" s="12">
        <f>'GDP by Industry'!G17/'GDP by Industry'!G$24*100</f>
        <v>11.064847030668753</v>
      </c>
      <c r="H18" s="12">
        <f>'GDP by Industry'!H17/'GDP by Industry'!H$24*100</f>
        <v>12.204604020614344</v>
      </c>
      <c r="I18" s="12">
        <f>'GDP by Industry'!I17/'GDP by Industry'!I$24*100</f>
        <v>12.557392548331942</v>
      </c>
      <c r="J18" s="12">
        <f>'GDP by Industry'!J17/'GDP by Industry'!J$24*100</f>
        <v>12.966024186058961</v>
      </c>
      <c r="K18" s="12">
        <f>'GDP by Industry'!K17/'GDP by Industry'!K$24*100</f>
        <v>12.626725798250277</v>
      </c>
      <c r="L18" s="12">
        <f>'GDP by Industry'!L17/'GDP by Industry'!L$24*100</f>
        <v>11.799845484367118</v>
      </c>
      <c r="M18" s="12">
        <f>'GDP by Industry'!M17/'GDP by Industry'!M$24*100</f>
        <v>11.437815462657564</v>
      </c>
      <c r="N18" s="12">
        <f>'GDP by Industry'!N17/'GDP by Industry'!N$24*100</f>
        <v>10.796717145026001</v>
      </c>
      <c r="O18" s="12">
        <f>'GDP by Industry'!O17/'GDP by Industry'!O$24*100</f>
        <v>11.924646099787712</v>
      </c>
      <c r="P18" s="12">
        <f>'GDP by Industry'!P17/'GDP by Industry'!P$24*100</f>
        <v>13.708874233635477</v>
      </c>
      <c r="Q18" s="12">
        <f>'GDP by Industry'!Q17/'GDP by Industry'!Q$24*100</f>
        <v>14.157177033050866</v>
      </c>
      <c r="R18" s="12">
        <f>'GDP by Industry'!R17/'GDP by Industry'!R$24*100</f>
        <v>12.160779336423456</v>
      </c>
      <c r="S18" s="1"/>
    </row>
    <row r="19" spans="1:19" ht="15">
      <c r="A19" s="1" t="s">
        <v>18</v>
      </c>
      <c r="B19" s="12">
        <f>'GDP by Industry'!B18/'GDP by Industry'!B$24*100</f>
        <v>11.198291757918382</v>
      </c>
      <c r="C19" s="12">
        <f>'GDP by Industry'!C18/'GDP by Industry'!C$24*100</f>
        <v>10.729137255168276</v>
      </c>
      <c r="D19" s="12">
        <f>'GDP by Industry'!D18/'GDP by Industry'!D$24*100</f>
        <v>10.709033977757363</v>
      </c>
      <c r="E19" s="12">
        <f>'GDP by Industry'!E18/'GDP by Industry'!E$24*100</f>
        <v>10.623800664191133</v>
      </c>
      <c r="F19" s="12">
        <f>'GDP by Industry'!F18/'GDP by Industry'!F$24*100</f>
        <v>9.527134040611195</v>
      </c>
      <c r="G19" s="12">
        <f>'GDP by Industry'!G18/'GDP by Industry'!G$24*100</f>
        <v>9.165432651958936</v>
      </c>
      <c r="H19" s="12">
        <f>'GDP by Industry'!H18/'GDP by Industry'!H$24*100</f>
        <v>7.734119241287979</v>
      </c>
      <c r="I19" s="12">
        <f>'GDP by Industry'!I18/'GDP by Industry'!I$24*100</f>
        <v>8.027436392417146</v>
      </c>
      <c r="J19" s="12">
        <f>'GDP by Industry'!J18/'GDP by Industry'!J$24*100</f>
        <v>7.858968371991966</v>
      </c>
      <c r="K19" s="12">
        <f>'GDP by Industry'!K18/'GDP by Industry'!K$24*100</f>
        <v>8.277795284344199</v>
      </c>
      <c r="L19" s="12">
        <f>'GDP by Industry'!L18/'GDP by Industry'!L$24*100</f>
        <v>8.543333936501377</v>
      </c>
      <c r="M19" s="12">
        <f>'GDP by Industry'!M18/'GDP by Industry'!M$24*100</f>
        <v>8.772596615843296</v>
      </c>
      <c r="N19" s="12">
        <f>'GDP by Industry'!N18/'GDP by Industry'!N$24*100</f>
        <v>9.11733002857134</v>
      </c>
      <c r="O19" s="12">
        <f>'GDP by Industry'!O18/'GDP by Industry'!O$24*100</f>
        <v>8.810180229245884</v>
      </c>
      <c r="P19" s="12">
        <f>'GDP by Industry'!P18/'GDP by Industry'!P$24*100</f>
        <v>9.404721220773446</v>
      </c>
      <c r="Q19" s="12">
        <f>'GDP by Industry'!Q18/'GDP by Industry'!Q$24*100</f>
        <v>10.498822586828611</v>
      </c>
      <c r="R19" s="12">
        <f>'GDP by Industry'!R18/'GDP by Industry'!R$24*100</f>
        <v>10.457173260746618</v>
      </c>
      <c r="S19" s="1"/>
    </row>
    <row r="20" spans="1:19" ht="15">
      <c r="A20" s="1" t="s">
        <v>19</v>
      </c>
      <c r="B20" s="12">
        <f>'GDP by Industry'!B19/'GDP by Industry'!B$24*100</f>
        <v>5.547984332597768</v>
      </c>
      <c r="C20" s="12">
        <f>'GDP by Industry'!C19/'GDP by Industry'!C$24*100</f>
        <v>5.1510647033242885</v>
      </c>
      <c r="D20" s="12">
        <f>'GDP by Industry'!D19/'GDP by Industry'!D$24*100</f>
        <v>5.6540586054325495</v>
      </c>
      <c r="E20" s="12">
        <f>'GDP by Industry'!E19/'GDP by Industry'!E$24*100</f>
        <v>6.168773333681393</v>
      </c>
      <c r="F20" s="12">
        <f>'GDP by Industry'!F19/'GDP by Industry'!F$24*100</f>
        <v>7.118476779978869</v>
      </c>
      <c r="G20" s="12">
        <f>'GDP by Industry'!G19/'GDP by Industry'!G$24*100</f>
        <v>6.927918074121825</v>
      </c>
      <c r="H20" s="12">
        <f>'GDP by Industry'!H19/'GDP by Industry'!H$24*100</f>
        <v>7.077370466106378</v>
      </c>
      <c r="I20" s="12">
        <f>'GDP by Industry'!I19/'GDP by Industry'!I$24*100</f>
        <v>6.877679270753507</v>
      </c>
      <c r="J20" s="12">
        <f>'GDP by Industry'!J19/'GDP by Industry'!J$24*100</f>
        <v>6.223532149837138</v>
      </c>
      <c r="K20" s="12">
        <f>'GDP by Industry'!K19/'GDP by Industry'!K$24*100</f>
        <v>5.9151619579475465</v>
      </c>
      <c r="L20" s="12">
        <f>'GDP by Industry'!L19/'GDP by Industry'!L$24*100</f>
        <v>5.799787593352468</v>
      </c>
      <c r="M20" s="12">
        <f>'GDP by Industry'!M19/'GDP by Industry'!M$24*100</f>
        <v>5.656045643909576</v>
      </c>
      <c r="N20" s="12">
        <f>'GDP by Industry'!N19/'GDP by Industry'!N$24*100</f>
        <v>5.623763352524891</v>
      </c>
      <c r="O20" s="12">
        <f>'GDP by Industry'!O19/'GDP by Industry'!O$24*100</f>
        <v>4.890311928037455</v>
      </c>
      <c r="P20" s="12">
        <f>'GDP by Industry'!P19/'GDP by Industry'!P$24*100</f>
        <v>5.629017334172567</v>
      </c>
      <c r="Q20" s="12">
        <f>'GDP by Industry'!Q19/'GDP by Industry'!Q$24*100</f>
        <v>5.581963785458943</v>
      </c>
      <c r="R20" s="12">
        <f>'GDP by Industry'!R19/'GDP by Industry'!R$24*100</f>
        <v>4.792158899419509</v>
      </c>
      <c r="S20" s="1"/>
    </row>
    <row r="21" spans="1:19" ht="15">
      <c r="A21" s="1" t="s">
        <v>20</v>
      </c>
      <c r="B21" s="12">
        <f>'GDP by Industry'!B20/'GDP by Industry'!B$24*100</f>
        <v>3.016349946788624</v>
      </c>
      <c r="C21" s="12">
        <f>'GDP by Industry'!C20/'GDP by Industry'!C$24*100</f>
        <v>2.802834853417828</v>
      </c>
      <c r="D21" s="12">
        <f>'GDP by Industry'!D20/'GDP by Industry'!D$24*100</f>
        <v>3.057846691580372</v>
      </c>
      <c r="E21" s="12">
        <f>'GDP by Industry'!E20/'GDP by Industry'!E$24*100</f>
        <v>3.106483062173423</v>
      </c>
      <c r="F21" s="12">
        <f>'GDP by Industry'!F20/'GDP by Industry'!F$24*100</f>
        <v>3.523957914951988</v>
      </c>
      <c r="G21" s="12">
        <f>'GDP by Industry'!G20/'GDP by Industry'!G$24*100</f>
        <v>3.419699042402091</v>
      </c>
      <c r="H21" s="12">
        <f>'GDP by Industry'!H20/'GDP by Industry'!H$24*100</f>
        <v>3.5938428941856913</v>
      </c>
      <c r="I21" s="12">
        <f>'GDP by Industry'!I20/'GDP by Industry'!I$24*100</f>
        <v>3.496125085799309</v>
      </c>
      <c r="J21" s="12">
        <f>'GDP by Industry'!J20/'GDP by Industry'!J$24*100</f>
        <v>3.438317378684065</v>
      </c>
      <c r="K21" s="12">
        <f>'GDP by Industry'!K20/'GDP by Industry'!K$24*100</f>
        <v>3.356250300189788</v>
      </c>
      <c r="L21" s="12">
        <f>'GDP by Industry'!L20/'GDP by Industry'!L$24*100</f>
        <v>3.27794183247662</v>
      </c>
      <c r="M21" s="12">
        <f>'GDP by Industry'!M20/'GDP by Industry'!M$24*100</f>
        <v>3.2380544413086234</v>
      </c>
      <c r="N21" s="12">
        <f>'GDP by Industry'!N20/'GDP by Industry'!N$24*100</f>
        <v>3.2735379976504677</v>
      </c>
      <c r="O21" s="12">
        <f>'GDP by Industry'!O20/'GDP by Industry'!O$24*100</f>
        <v>3.149170516586984</v>
      </c>
      <c r="P21" s="12">
        <f>'GDP by Industry'!P20/'GDP by Industry'!P$24*100</f>
        <v>3.4739380491211858</v>
      </c>
      <c r="Q21" s="12">
        <f>'GDP by Industry'!Q20/'GDP by Industry'!Q$24*100</f>
        <v>3.45035018266451</v>
      </c>
      <c r="R21" s="12">
        <f>'GDP by Industry'!R20/'GDP by Industry'!R$24*100</f>
        <v>3.0118353932431994</v>
      </c>
      <c r="S21" s="1"/>
    </row>
    <row r="22" spans="1:19" ht="15">
      <c r="A22" s="1" t="s">
        <v>21</v>
      </c>
      <c r="B22" s="12">
        <f>'GDP by Industry'!B21/'GDP by Industry'!B$24*100</f>
        <v>1.2204096512240574</v>
      </c>
      <c r="C22" s="12">
        <f>'GDP by Industry'!C21/'GDP by Industry'!C$24*100</f>
        <v>1.1253139224720348</v>
      </c>
      <c r="D22" s="12">
        <f>'GDP by Industry'!D21/'GDP by Industry'!D$24*100</f>
        <v>1.201965795352659</v>
      </c>
      <c r="E22" s="12">
        <f>'GDP by Industry'!E21/'GDP by Industry'!E$24*100</f>
        <v>1.3650488578356137</v>
      </c>
      <c r="F22" s="12">
        <f>'GDP by Industry'!F21/'GDP by Industry'!F$24*100</f>
        <v>1.4586018560029943</v>
      </c>
      <c r="G22" s="12">
        <f>'GDP by Industry'!G21/'GDP by Industry'!G$24*100</f>
        <v>1.3516336276883736</v>
      </c>
      <c r="H22" s="12">
        <f>'GDP by Industry'!H21/'GDP by Industry'!H$24*100</f>
        <v>1.3889250489926572</v>
      </c>
      <c r="I22" s="12">
        <f>'GDP by Industry'!I21/'GDP by Industry'!I$24*100</f>
        <v>1.3216229771722978</v>
      </c>
      <c r="J22" s="12">
        <f>'GDP by Industry'!J21/'GDP by Industry'!J$24*100</f>
        <v>1.267852589173548</v>
      </c>
      <c r="K22" s="12">
        <f>'GDP by Industry'!K21/'GDP by Industry'!K$24*100</f>
        <v>1.2103159900915903</v>
      </c>
      <c r="L22" s="12">
        <f>'GDP by Industry'!L21/'GDP by Industry'!L$24*100</f>
        <v>1.1798077220126266</v>
      </c>
      <c r="M22" s="12">
        <f>'GDP by Industry'!M21/'GDP by Industry'!M$24*100</f>
        <v>1.1657260188936116</v>
      </c>
      <c r="N22" s="12">
        <f>'GDP by Industry'!N21/'GDP by Industry'!N$24*100</f>
        <v>1.1692648206167928</v>
      </c>
      <c r="O22" s="12">
        <f>'GDP by Industry'!O21/'GDP by Industry'!O$24*100</f>
        <v>1.074758160890823</v>
      </c>
      <c r="P22" s="12">
        <f>'GDP by Industry'!P21/'GDP by Industry'!P$24*100</f>
        <v>1.2581095275045613</v>
      </c>
      <c r="Q22" s="12">
        <f>'GDP by Industry'!Q21/'GDP by Industry'!Q$24*100</f>
        <v>1.3541404125747298</v>
      </c>
      <c r="R22" s="12">
        <f>'GDP by Industry'!R21/'GDP by Industry'!R$24*100</f>
        <v>1.1500540450596914</v>
      </c>
      <c r="S22" s="1"/>
    </row>
    <row r="23" spans="1:19" ht="15">
      <c r="A23" s="1" t="s">
        <v>22</v>
      </c>
      <c r="B23" s="12">
        <f>'GDP by Industry'!B22/'GDP by Industry'!B$24*100</f>
        <v>4.029553165386605</v>
      </c>
      <c r="C23" s="12">
        <f>'GDP by Industry'!C22/'GDP by Industry'!C$24*100</f>
        <v>3.8126335349915967</v>
      </c>
      <c r="D23" s="12">
        <f>'GDP by Industry'!D22/'GDP by Industry'!D$24*100</f>
        <v>4.386258408642258</v>
      </c>
      <c r="E23" s="12">
        <f>'GDP by Industry'!E22/'GDP by Industry'!E$24*100</f>
        <v>4.814386596633839</v>
      </c>
      <c r="F23" s="12">
        <f>'GDP by Industry'!F22/'GDP by Industry'!F$24*100</f>
        <v>4.960132707517858</v>
      </c>
      <c r="G23" s="12">
        <f>'GDP by Industry'!G22/'GDP by Industry'!G$24*100</f>
        <v>5.028996851061666</v>
      </c>
      <c r="H23" s="12">
        <f>'GDP by Industry'!H22/'GDP by Industry'!H$24*100</f>
        <v>5.314987335327325</v>
      </c>
      <c r="I23" s="12">
        <f>'GDP by Industry'!I22/'GDP by Industry'!I$24*100</f>
        <v>5.565492139808077</v>
      </c>
      <c r="J23" s="12">
        <f>'GDP by Industry'!J22/'GDP by Industry'!J$24*100</f>
        <v>6.108490522477118</v>
      </c>
      <c r="K23" s="12">
        <f>'GDP by Industry'!K22/'GDP by Industry'!K$24*100</f>
        <v>6.337099769579481</v>
      </c>
      <c r="L23" s="12">
        <f>'GDP by Industry'!L22/'GDP by Industry'!L$24*100</f>
        <v>6.648002427384451</v>
      </c>
      <c r="M23" s="12">
        <f>'GDP by Industry'!M22/'GDP by Industry'!M$24*100</f>
        <v>6.575876252461957</v>
      </c>
      <c r="N23" s="12">
        <f>'GDP by Industry'!N22/'GDP by Industry'!N$24*100</f>
        <v>6.447160699664065</v>
      </c>
      <c r="O23" s="12">
        <f>'GDP by Industry'!O22/'GDP by Industry'!O$24*100</f>
        <v>6.056070188066774</v>
      </c>
      <c r="P23" s="12">
        <f>'GDP by Industry'!P22/'GDP by Industry'!P$24*100</f>
        <v>6.825631125131585</v>
      </c>
      <c r="Q23" s="12">
        <f>'GDP by Industry'!Q22/'GDP by Industry'!Q$24*100</f>
        <v>6.7914476705599425</v>
      </c>
      <c r="R23" s="12">
        <f>'GDP by Industry'!R22/'GDP by Industry'!R$24*100</f>
        <v>5.542469428100059</v>
      </c>
      <c r="S23" s="1"/>
    </row>
    <row r="24" spans="1:19" ht="15">
      <c r="A24" s="1" t="s">
        <v>23</v>
      </c>
      <c r="B24" s="12">
        <f>'GDP by Industry'!B23/'GDP by Industry'!B$24*100</f>
        <v>2.5073995210301594</v>
      </c>
      <c r="C24" s="12">
        <f>'GDP by Industry'!C23/'GDP by Industry'!C$24*100</f>
        <v>2.225453588038216</v>
      </c>
      <c r="D24" s="12">
        <f>'GDP by Industry'!D23/'GDP by Industry'!D$24*100</f>
        <v>2.2368034303951565</v>
      </c>
      <c r="E24" s="12">
        <f>'GDP by Industry'!E23/'GDP by Industry'!E$24*100</f>
        <v>2.6779590625014427</v>
      </c>
      <c r="F24" s="12">
        <f>'GDP by Industry'!F23/'GDP by Industry'!F$24*100</f>
        <v>2.4202491634310204</v>
      </c>
      <c r="G24" s="12">
        <f>'GDP by Industry'!G23/'GDP by Industry'!G$24*100</f>
        <v>2.3967483686165236</v>
      </c>
      <c r="H24" s="12">
        <f>'GDP by Industry'!H23/'GDP by Industry'!H$24*100</f>
        <v>2.2733293016367466</v>
      </c>
      <c r="I24" s="12">
        <f>'GDP by Industry'!I23/'GDP by Industry'!I$24*100</f>
        <v>1.9189971985195065</v>
      </c>
      <c r="J24" s="12">
        <f>'GDP by Industry'!J23/'GDP by Industry'!J$24*100</f>
        <v>1.6980864955355626</v>
      </c>
      <c r="K24" s="12">
        <f>'GDP by Industry'!K23/'GDP by Industry'!K$24*100</f>
        <v>1.790942158388954</v>
      </c>
      <c r="L24" s="12">
        <f>'GDP by Industry'!L23/'GDP by Industry'!L$24*100</f>
        <v>1.9831165101710329</v>
      </c>
      <c r="M24" s="12">
        <f>'GDP by Industry'!M23/'GDP by Industry'!M$24*100</f>
        <v>2.0105485474958162</v>
      </c>
      <c r="N24" s="12">
        <f>'GDP by Industry'!N23/'GDP by Industry'!N$24*100</f>
        <v>1.9638042747093793</v>
      </c>
      <c r="O24" s="12">
        <f>'GDP by Industry'!O23/'GDP by Industry'!O$24*100</f>
        <v>2.0214913302989923</v>
      </c>
      <c r="P24" s="12">
        <f>'GDP by Industry'!P23/'GDP by Industry'!P$24*100</f>
        <v>2.3065419242636853</v>
      </c>
      <c r="Q24" s="12">
        <f>'GDP by Industry'!Q23/'GDP by Industry'!Q$24*100</f>
        <v>2.1117065440857266</v>
      </c>
      <c r="R24" s="12">
        <f>'GDP by Industry'!R23/'GDP by Industry'!R$24*100</f>
        <v>1.7788060180885228</v>
      </c>
      <c r="S24" s="1"/>
    </row>
    <row r="25" spans="1:19" ht="15">
      <c r="A25" s="13" t="s">
        <v>24</v>
      </c>
      <c r="B25" s="14">
        <f>'GDP by Industry'!B24/'GDP by Industry'!B$24*100</f>
        <v>100</v>
      </c>
      <c r="C25" s="14">
        <f>'GDP by Industry'!C24/'GDP by Industry'!C$24*100</f>
        <v>100</v>
      </c>
      <c r="D25" s="14">
        <f>'GDP by Industry'!D24/'GDP by Industry'!D$24*100</f>
        <v>100</v>
      </c>
      <c r="E25" s="14">
        <f>'GDP by Industry'!E24/'GDP by Industry'!E$24*100</f>
        <v>100</v>
      </c>
      <c r="F25" s="14">
        <f>'GDP by Industry'!F24/'GDP by Industry'!F$24*100</f>
        <v>100</v>
      </c>
      <c r="G25" s="14">
        <f>'GDP by Industry'!G24/'GDP by Industry'!G$24*100</f>
        <v>100</v>
      </c>
      <c r="H25" s="14">
        <f>'GDP by Industry'!H24/'GDP by Industry'!H$24*100</f>
        <v>100</v>
      </c>
      <c r="I25" s="14">
        <f>'GDP by Industry'!I24/'GDP by Industry'!I$24*100</f>
        <v>100</v>
      </c>
      <c r="J25" s="14">
        <f>'GDP by Industry'!J24/'GDP by Industry'!J$24*100</f>
        <v>100</v>
      </c>
      <c r="K25" s="14">
        <f>'GDP by Industry'!K24/'GDP by Industry'!K$24*100</f>
        <v>100</v>
      </c>
      <c r="L25" s="14">
        <f>'GDP by Industry'!L24/'GDP by Industry'!L$24*100</f>
        <v>100</v>
      </c>
      <c r="M25" s="14">
        <f>'GDP by Industry'!M24/'GDP by Industry'!M$24*100</f>
        <v>100</v>
      </c>
      <c r="N25" s="14">
        <f>'GDP by Industry'!N24/'GDP by Industry'!N$24*100</f>
        <v>100</v>
      </c>
      <c r="O25" s="14">
        <f>'GDP by Industry'!O24/'GDP by Industry'!O$24*100</f>
        <v>100</v>
      </c>
      <c r="P25" s="14">
        <f>'GDP by Industry'!P24/'GDP by Industry'!P$24*100</f>
        <v>100</v>
      </c>
      <c r="Q25" s="14">
        <f>'GDP by Industry'!Q24/'GDP by Industry'!Q$24*100</f>
        <v>100</v>
      </c>
      <c r="R25" s="14">
        <f>'GDP by Industry'!R24/'GDP by Industry'!R$24*100</f>
        <v>100</v>
      </c>
      <c r="S25" s="1"/>
    </row>
    <row r="26" spans="1:19" ht="15">
      <c r="A26" s="15"/>
      <c r="B26" s="3"/>
      <c r="C26" s="3"/>
      <c r="D26" s="3"/>
      <c r="E26" s="3"/>
      <c r="F26" s="3"/>
      <c r="G26" s="3"/>
      <c r="H26" s="3"/>
      <c r="I26" s="3"/>
      <c r="J26" s="3"/>
      <c r="K26" s="3"/>
      <c r="L26" s="3"/>
      <c r="M26" s="3"/>
      <c r="N26" s="3"/>
      <c r="O26" s="3"/>
      <c r="P26" s="3"/>
      <c r="Q26" s="3"/>
      <c r="R26" s="3"/>
      <c r="S26" s="1"/>
    </row>
    <row r="27" ht="15">
      <c r="A27" s="16" t="s">
        <v>25</v>
      </c>
    </row>
  </sheetData>
  <mergeCells count="4">
    <mergeCell ref="A1:R1"/>
    <mergeCell ref="A2:R2"/>
    <mergeCell ref="A3:R3"/>
    <mergeCell ref="A4:R4"/>
  </mergeCells>
  <printOptions gridLines="1"/>
  <pageMargins left="0.7" right="0.7" top="0.75" bottom="0.75" header="0.3" footer="0.3"/>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workbookViewId="0" topLeftCell="A4">
      <selection activeCell="U29" sqref="U29"/>
    </sheetView>
  </sheetViews>
  <sheetFormatPr defaultColWidth="9.140625" defaultRowHeight="15"/>
  <cols>
    <col min="1" max="1" width="38.421875" style="0" bestFit="1" customWidth="1"/>
    <col min="2" max="2" width="10.28125" style="0" bestFit="1" customWidth="1"/>
    <col min="3" max="10" width="9.57421875" style="0" bestFit="1" customWidth="1"/>
    <col min="11" max="11" width="9.28125" style="2" customWidth="1"/>
    <col min="12" max="12" width="9.140625" style="2" customWidth="1"/>
    <col min="13" max="13" width="9.57421875" style="0" bestFit="1" customWidth="1"/>
    <col min="14" max="16" width="9.57421875" style="0" customWidth="1"/>
    <col min="17" max="18" width="9.57421875" style="0" bestFit="1" customWidth="1"/>
  </cols>
  <sheetData>
    <row r="1" spans="1:18" ht="15">
      <c r="A1" s="128" t="s">
        <v>52</v>
      </c>
      <c r="B1" s="129"/>
      <c r="C1" s="129"/>
      <c r="D1" s="129"/>
      <c r="E1" s="129"/>
      <c r="F1" s="129"/>
      <c r="G1" s="129"/>
      <c r="H1" s="129"/>
      <c r="I1" s="129"/>
      <c r="J1" s="129"/>
      <c r="K1" s="129"/>
      <c r="L1" s="129"/>
      <c r="M1" s="129"/>
      <c r="N1" s="129"/>
      <c r="O1" s="129"/>
      <c r="P1" s="129"/>
      <c r="Q1" s="129"/>
      <c r="R1" s="130"/>
    </row>
    <row r="2" spans="1:18" ht="15">
      <c r="A2" s="128" t="s">
        <v>2</v>
      </c>
      <c r="B2" s="129"/>
      <c r="C2" s="129"/>
      <c r="D2" s="129"/>
      <c r="E2" s="129"/>
      <c r="F2" s="129"/>
      <c r="G2" s="129"/>
      <c r="H2" s="129"/>
      <c r="I2" s="129"/>
      <c r="J2" s="129"/>
      <c r="K2" s="129"/>
      <c r="L2" s="129"/>
      <c r="M2" s="129"/>
      <c r="N2" s="129"/>
      <c r="O2" s="129"/>
      <c r="P2" s="129"/>
      <c r="Q2" s="129"/>
      <c r="R2" s="130"/>
    </row>
    <row r="3" spans="1:19" s="53" customFormat="1" ht="15">
      <c r="A3" s="128" t="s">
        <v>3</v>
      </c>
      <c r="B3" s="129"/>
      <c r="C3" s="129"/>
      <c r="D3" s="129"/>
      <c r="E3" s="129"/>
      <c r="F3" s="129"/>
      <c r="G3" s="129"/>
      <c r="H3" s="129"/>
      <c r="I3" s="129"/>
      <c r="J3" s="129"/>
      <c r="K3" s="129"/>
      <c r="L3" s="129"/>
      <c r="M3" s="129"/>
      <c r="N3" s="129"/>
      <c r="O3" s="129"/>
      <c r="P3" s="129"/>
      <c r="Q3" s="129"/>
      <c r="R3" s="130"/>
      <c r="S3"/>
    </row>
    <row r="4" spans="1:18" ht="15.75">
      <c r="A4" s="1"/>
      <c r="B4" s="2"/>
      <c r="C4" s="2"/>
      <c r="D4" s="2"/>
      <c r="E4" s="2"/>
      <c r="F4" s="2"/>
      <c r="G4" s="2"/>
      <c r="H4" s="2"/>
      <c r="I4" s="2"/>
      <c r="J4" s="2"/>
      <c r="L4" s="77"/>
      <c r="R4" s="75" t="s">
        <v>34</v>
      </c>
    </row>
    <row r="5" spans="1:19" ht="15">
      <c r="A5" s="1"/>
      <c r="B5" s="5" t="s">
        <v>126</v>
      </c>
      <c r="C5" s="5" t="s">
        <v>127</v>
      </c>
      <c r="D5" s="5" t="s">
        <v>128</v>
      </c>
      <c r="E5" s="5" t="s">
        <v>129</v>
      </c>
      <c r="F5" s="5" t="s">
        <v>130</v>
      </c>
      <c r="G5" s="5" t="s">
        <v>131</v>
      </c>
      <c r="H5" s="5" t="s">
        <v>132</v>
      </c>
      <c r="I5" s="5" t="s">
        <v>133</v>
      </c>
      <c r="J5" s="5" t="s">
        <v>134</v>
      </c>
      <c r="K5" s="6" t="s">
        <v>135</v>
      </c>
      <c r="L5" s="5" t="s">
        <v>136</v>
      </c>
      <c r="M5" s="76" t="s">
        <v>137</v>
      </c>
      <c r="N5" s="6" t="s">
        <v>138</v>
      </c>
      <c r="O5" s="5" t="s">
        <v>139</v>
      </c>
      <c r="P5" s="6" t="s">
        <v>5</v>
      </c>
      <c r="Q5" s="6" t="s">
        <v>6</v>
      </c>
      <c r="R5" s="5" t="s">
        <v>140</v>
      </c>
      <c r="S5" s="1"/>
    </row>
    <row r="6" spans="1:18" ht="15">
      <c r="A6" s="1"/>
      <c r="B6" s="2"/>
      <c r="C6" s="2"/>
      <c r="D6" s="2"/>
      <c r="E6" s="2"/>
      <c r="F6" s="2"/>
      <c r="G6" s="2"/>
      <c r="H6" s="2"/>
      <c r="I6" s="2"/>
      <c r="J6" s="2"/>
      <c r="M6" s="2"/>
      <c r="N6" s="2"/>
      <c r="O6" s="2"/>
      <c r="P6" s="2"/>
      <c r="Q6" s="2"/>
      <c r="R6" s="38"/>
    </row>
    <row r="7" spans="1:18" ht="15">
      <c r="A7" s="30" t="s">
        <v>53</v>
      </c>
      <c r="B7" s="54"/>
      <c r="C7" s="54"/>
      <c r="D7" s="54"/>
      <c r="E7" s="54"/>
      <c r="F7" s="54"/>
      <c r="G7" s="54"/>
      <c r="H7" s="54"/>
      <c r="I7" s="54"/>
      <c r="J7" s="54"/>
      <c r="K7" s="54"/>
      <c r="L7" s="54"/>
      <c r="M7" s="2"/>
      <c r="N7" s="2"/>
      <c r="O7" s="2"/>
      <c r="P7" s="2"/>
      <c r="Q7" s="2"/>
      <c r="R7" s="38"/>
    </row>
    <row r="8" spans="1:18" ht="15">
      <c r="A8" s="1" t="s">
        <v>54</v>
      </c>
      <c r="B8" s="42">
        <v>5973.003805210897</v>
      </c>
      <c r="C8" s="42">
        <v>6479.065984471814</v>
      </c>
      <c r="D8" s="42">
        <v>6877.062131808573</v>
      </c>
      <c r="E8" s="42">
        <v>6391.295616232145</v>
      </c>
      <c r="F8" s="42">
        <v>6784.705202759917</v>
      </c>
      <c r="G8" s="42">
        <v>6981.178632929098</v>
      </c>
      <c r="H8" s="42">
        <v>7078.35847642314</v>
      </c>
      <c r="I8" s="42">
        <v>7163.961068568399</v>
      </c>
      <c r="J8" s="42">
        <v>7308.803662782636</v>
      </c>
      <c r="K8" s="42">
        <v>7318.945750773848</v>
      </c>
      <c r="L8" s="42">
        <v>7614.925463019603</v>
      </c>
      <c r="M8" s="42">
        <v>7730.5419211955605</v>
      </c>
      <c r="N8" s="42">
        <v>7756.855378496074</v>
      </c>
      <c r="O8" s="42">
        <v>7932.154012241787</v>
      </c>
      <c r="P8" s="42">
        <v>7844.580052252502</v>
      </c>
      <c r="Q8" s="42">
        <v>7871.739184559933</v>
      </c>
      <c r="R8" s="43">
        <v>8826.02436671381</v>
      </c>
    </row>
    <row r="9" spans="1:18" ht="15">
      <c r="A9" s="1" t="s">
        <v>55</v>
      </c>
      <c r="B9" s="42">
        <v>1223.7</v>
      </c>
      <c r="C9" s="42">
        <v>1216.5558968241828</v>
      </c>
      <c r="D9" s="42">
        <v>1274.921570852892</v>
      </c>
      <c r="E9" s="42">
        <v>1416.2362956099512</v>
      </c>
      <c r="F9" s="42">
        <v>1397.584065210035</v>
      </c>
      <c r="G9" s="42">
        <v>1440.8543573390266</v>
      </c>
      <c r="H9" s="42">
        <v>1402.827564373743</v>
      </c>
      <c r="I9" s="42">
        <v>1383.5417881127876</v>
      </c>
      <c r="J9" s="42">
        <v>1347.6609808812275</v>
      </c>
      <c r="K9" s="42">
        <v>1285.850656099851</v>
      </c>
      <c r="L9" s="42">
        <v>1297.1565606479915</v>
      </c>
      <c r="M9" s="42">
        <v>1210.2113664237909</v>
      </c>
      <c r="N9" s="42">
        <v>1202.1177744008326</v>
      </c>
      <c r="O9" s="42">
        <v>1161.3512464968694</v>
      </c>
      <c r="P9" s="42">
        <v>1148.3448145731581</v>
      </c>
      <c r="Q9" s="42">
        <v>1256.4015521786223</v>
      </c>
      <c r="R9" s="43">
        <v>1383.4961654161384</v>
      </c>
    </row>
    <row r="10" spans="1:20" ht="15">
      <c r="A10" s="13" t="s">
        <v>36</v>
      </c>
      <c r="B10" s="40">
        <f>SUM(B8:B9)</f>
        <v>7196.7038052108965</v>
      </c>
      <c r="C10" s="40">
        <f aca="true" t="shared" si="0" ref="C10:N10">SUM(C8:C9)</f>
        <v>7695.621881295997</v>
      </c>
      <c r="D10" s="40">
        <f t="shared" si="0"/>
        <v>8151.983702661465</v>
      </c>
      <c r="E10" s="40">
        <f t="shared" si="0"/>
        <v>7807.531911842097</v>
      </c>
      <c r="F10" s="40">
        <f t="shared" si="0"/>
        <v>8182.289267969952</v>
      </c>
      <c r="G10" s="40">
        <f t="shared" si="0"/>
        <v>8422.032990268124</v>
      </c>
      <c r="H10" s="40">
        <f t="shared" si="0"/>
        <v>8481.186040796883</v>
      </c>
      <c r="I10" s="40">
        <f t="shared" si="0"/>
        <v>8547.502856681187</v>
      </c>
      <c r="J10" s="40">
        <f t="shared" si="0"/>
        <v>8656.464643663863</v>
      </c>
      <c r="K10" s="40">
        <f t="shared" si="0"/>
        <v>8604.796406873698</v>
      </c>
      <c r="L10" s="40">
        <f t="shared" si="0"/>
        <v>8912.082023667594</v>
      </c>
      <c r="M10" s="40">
        <f t="shared" si="0"/>
        <v>8940.75328761935</v>
      </c>
      <c r="N10" s="40">
        <f t="shared" si="0"/>
        <v>8958.973152896906</v>
      </c>
      <c r="O10" s="40">
        <f>SUM(O8:O9)</f>
        <v>9093.505258738656</v>
      </c>
      <c r="P10" s="40">
        <f>SUM(P8:P9)</f>
        <v>8992.92486682566</v>
      </c>
      <c r="Q10" s="40">
        <f>SUM(Q8:Q9)</f>
        <v>9128.140736738555</v>
      </c>
      <c r="R10" s="41">
        <f>SUM(R8:R9)</f>
        <v>10209.520532129947</v>
      </c>
      <c r="T10" s="2"/>
    </row>
    <row r="11" spans="1:20" ht="15">
      <c r="A11" s="1"/>
      <c r="B11" s="42"/>
      <c r="C11" s="42"/>
      <c r="D11" s="42"/>
      <c r="E11" s="42"/>
      <c r="F11" s="42"/>
      <c r="G11" s="42"/>
      <c r="H11" s="42"/>
      <c r="I11" s="42"/>
      <c r="J11" s="42"/>
      <c r="K11" s="42"/>
      <c r="L11" s="42"/>
      <c r="M11" s="2"/>
      <c r="N11" s="2"/>
      <c r="O11" s="2"/>
      <c r="P11" s="2"/>
      <c r="Q11" s="2"/>
      <c r="R11" s="38"/>
      <c r="T11" s="2"/>
    </row>
    <row r="12" spans="1:20" ht="15">
      <c r="A12" s="30" t="s">
        <v>56</v>
      </c>
      <c r="B12" s="42"/>
      <c r="C12" s="42"/>
      <c r="D12" s="42"/>
      <c r="E12" s="42"/>
      <c r="F12" s="42"/>
      <c r="G12" s="42"/>
      <c r="H12" s="42"/>
      <c r="I12" s="42"/>
      <c r="J12" s="42"/>
      <c r="K12" s="42"/>
      <c r="L12" s="42"/>
      <c r="M12" s="2"/>
      <c r="N12" s="2"/>
      <c r="O12" s="2"/>
      <c r="P12" s="2"/>
      <c r="Q12" s="2"/>
      <c r="R12" s="38"/>
      <c r="T12" s="2"/>
    </row>
    <row r="13" spans="1:18" ht="15">
      <c r="A13" s="1" t="s">
        <v>57</v>
      </c>
      <c r="B13" s="42">
        <v>933.6923645636468</v>
      </c>
      <c r="C13" s="42">
        <v>944.9984105408478</v>
      </c>
      <c r="D13" s="42">
        <v>989.5674151247326</v>
      </c>
      <c r="E13" s="42">
        <v>908.3775107853562</v>
      </c>
      <c r="F13" s="42">
        <v>862.3350892630484</v>
      </c>
      <c r="G13" s="42">
        <v>902.4684594124475</v>
      </c>
      <c r="H13" s="42">
        <v>913.7507869946387</v>
      </c>
      <c r="I13" s="42">
        <v>901.599191841604</v>
      </c>
      <c r="J13" s="42">
        <v>906.4806962033091</v>
      </c>
      <c r="K13" s="42">
        <v>900.7346586614342</v>
      </c>
      <c r="L13" s="42">
        <v>859.873624632967</v>
      </c>
      <c r="M13" s="42">
        <v>865.5641176743944</v>
      </c>
      <c r="N13" s="42">
        <v>849.5325138175259</v>
      </c>
      <c r="O13" s="42">
        <v>872.8813371717844</v>
      </c>
      <c r="P13" s="42">
        <v>863.8681960981816</v>
      </c>
      <c r="Q13" s="42">
        <v>886.1003143001151</v>
      </c>
      <c r="R13" s="43">
        <v>1084.9214725425459</v>
      </c>
    </row>
    <row r="14" spans="1:18" ht="15">
      <c r="A14" s="1" t="s">
        <v>58</v>
      </c>
      <c r="B14" s="42">
        <v>850.4</v>
      </c>
      <c r="C14" s="42">
        <v>817.3</v>
      </c>
      <c r="D14" s="42">
        <v>747.7</v>
      </c>
      <c r="E14" s="42">
        <v>588.4</v>
      </c>
      <c r="F14" s="42">
        <v>559.3</v>
      </c>
      <c r="G14" s="42">
        <v>667.2</v>
      </c>
      <c r="H14" s="42">
        <v>558.6</v>
      </c>
      <c r="I14" s="42">
        <v>624.976958</v>
      </c>
      <c r="J14" s="42">
        <v>627.474128</v>
      </c>
      <c r="K14" s="42">
        <v>676.097808</v>
      </c>
      <c r="L14" s="42">
        <v>704.811947</v>
      </c>
      <c r="M14" s="42">
        <v>671.752295</v>
      </c>
      <c r="N14" s="42">
        <v>585.451929</v>
      </c>
      <c r="O14" s="42">
        <v>651.5463114461094</v>
      </c>
      <c r="P14" s="42">
        <v>815.604187</v>
      </c>
      <c r="Q14" s="42">
        <v>795.442907</v>
      </c>
      <c r="R14" s="43">
        <v>842.059307</v>
      </c>
    </row>
    <row r="15" spans="1:18" ht="15">
      <c r="A15" s="1" t="s">
        <v>59</v>
      </c>
      <c r="B15" s="42">
        <f>SUM(B13:B14)</f>
        <v>1784.0923645636467</v>
      </c>
      <c r="C15" s="42">
        <f aca="true" t="shared" si="1" ref="C15:R15">SUM(C13:C14)</f>
        <v>1762.2984105408477</v>
      </c>
      <c r="D15" s="42">
        <f t="shared" si="1"/>
        <v>1737.2674151247327</v>
      </c>
      <c r="E15" s="42">
        <f t="shared" si="1"/>
        <v>1496.7775107853563</v>
      </c>
      <c r="F15" s="42">
        <f t="shared" si="1"/>
        <v>1421.6350892630485</v>
      </c>
      <c r="G15" s="42">
        <f t="shared" si="1"/>
        <v>1569.6684594124476</v>
      </c>
      <c r="H15" s="42">
        <f t="shared" si="1"/>
        <v>1472.3507869946388</v>
      </c>
      <c r="I15" s="42">
        <f t="shared" si="1"/>
        <v>1526.576149841604</v>
      </c>
      <c r="J15" s="42">
        <f t="shared" si="1"/>
        <v>1533.954824203309</v>
      </c>
      <c r="K15" s="42">
        <f t="shared" si="1"/>
        <v>1576.8324666614342</v>
      </c>
      <c r="L15" s="42">
        <f t="shared" si="1"/>
        <v>1564.685571632967</v>
      </c>
      <c r="M15" s="42">
        <f t="shared" si="1"/>
        <v>1537.3164126743945</v>
      </c>
      <c r="N15" s="42">
        <f t="shared" si="1"/>
        <v>1434.9844428175259</v>
      </c>
      <c r="O15" s="42">
        <f t="shared" si="1"/>
        <v>1524.4276486178937</v>
      </c>
      <c r="P15" s="42">
        <f t="shared" si="1"/>
        <v>1679.4723830981816</v>
      </c>
      <c r="Q15" s="42">
        <f t="shared" si="1"/>
        <v>1681.543221300115</v>
      </c>
      <c r="R15" s="43">
        <f t="shared" si="1"/>
        <v>1926.9807795425459</v>
      </c>
    </row>
    <row r="16" spans="1:18" ht="15">
      <c r="A16" s="1" t="s">
        <v>60</v>
      </c>
      <c r="B16" s="42">
        <v>10.117099999999999</v>
      </c>
      <c r="C16" s="42">
        <v>11.5</v>
      </c>
      <c r="D16" s="42">
        <v>13.7</v>
      </c>
      <c r="E16" s="42">
        <v>17.3</v>
      </c>
      <c r="F16" s="42">
        <v>17.1</v>
      </c>
      <c r="G16" s="42">
        <v>19.1</v>
      </c>
      <c r="H16" s="42">
        <v>19.498030108320176</v>
      </c>
      <c r="I16" s="42">
        <v>19.034826509650202</v>
      </c>
      <c r="J16" s="42">
        <v>19.034826509650202</v>
      </c>
      <c r="K16" s="42">
        <v>19.034826509650202</v>
      </c>
      <c r="L16" s="42">
        <v>19.034826509650202</v>
      </c>
      <c r="M16" s="42">
        <v>19.034826509650202</v>
      </c>
      <c r="N16" s="42">
        <v>19.034826509650202</v>
      </c>
      <c r="O16" s="42">
        <v>19.034826509650202</v>
      </c>
      <c r="P16" s="42">
        <v>19.034826509650202</v>
      </c>
      <c r="Q16" s="42">
        <v>19.034826509650202</v>
      </c>
      <c r="R16" s="43">
        <v>19.034826509650202</v>
      </c>
    </row>
    <row r="17" spans="1:18" ht="15">
      <c r="A17" s="13" t="s">
        <v>36</v>
      </c>
      <c r="B17" s="40">
        <f>SUM(B15:B16)</f>
        <v>1794.2094645636466</v>
      </c>
      <c r="C17" s="40">
        <f aca="true" t="shared" si="2" ref="C17:R17">SUM(C15:C16)</f>
        <v>1773.7984105408477</v>
      </c>
      <c r="D17" s="40">
        <f t="shared" si="2"/>
        <v>1750.9674151247327</v>
      </c>
      <c r="E17" s="40">
        <f t="shared" si="2"/>
        <v>1514.0775107853563</v>
      </c>
      <c r="F17" s="40">
        <f t="shared" si="2"/>
        <v>1438.7350892630484</v>
      </c>
      <c r="G17" s="40">
        <f t="shared" si="2"/>
        <v>1588.7684594124476</v>
      </c>
      <c r="H17" s="40">
        <f t="shared" si="2"/>
        <v>1491.848817102959</v>
      </c>
      <c r="I17" s="40">
        <f t="shared" si="2"/>
        <v>1545.6109763512543</v>
      </c>
      <c r="J17" s="40">
        <f t="shared" si="2"/>
        <v>1552.9896507129592</v>
      </c>
      <c r="K17" s="40">
        <f t="shared" si="2"/>
        <v>1595.8672931710844</v>
      </c>
      <c r="L17" s="40">
        <f t="shared" si="2"/>
        <v>1583.7203981426171</v>
      </c>
      <c r="M17" s="40">
        <f t="shared" si="2"/>
        <v>1556.3512391840447</v>
      </c>
      <c r="N17" s="40">
        <f t="shared" si="2"/>
        <v>1454.019269327176</v>
      </c>
      <c r="O17" s="40">
        <f t="shared" si="2"/>
        <v>1543.462475127544</v>
      </c>
      <c r="P17" s="40">
        <f t="shared" si="2"/>
        <v>1698.5072096078318</v>
      </c>
      <c r="Q17" s="40">
        <f t="shared" si="2"/>
        <v>1700.5780478097652</v>
      </c>
      <c r="R17" s="41">
        <f t="shared" si="2"/>
        <v>1946.015606052196</v>
      </c>
    </row>
    <row r="18" spans="1:18" ht="15">
      <c r="A18" s="1"/>
      <c r="B18" s="42"/>
      <c r="C18" s="42"/>
      <c r="D18" s="42"/>
      <c r="E18" s="42"/>
      <c r="F18" s="42"/>
      <c r="G18" s="42"/>
      <c r="H18" s="42"/>
      <c r="I18" s="42"/>
      <c r="J18" s="42"/>
      <c r="K18" s="42"/>
      <c r="L18" s="42"/>
      <c r="M18" s="2"/>
      <c r="N18" s="2"/>
      <c r="O18" s="2"/>
      <c r="P18" s="2"/>
      <c r="Q18" s="2"/>
      <c r="R18" s="38"/>
    </row>
    <row r="19" spans="1:18" ht="15">
      <c r="A19" s="30" t="s">
        <v>61</v>
      </c>
      <c r="B19" s="42"/>
      <c r="C19" s="42"/>
      <c r="D19" s="42"/>
      <c r="E19" s="42"/>
      <c r="F19" s="42"/>
      <c r="G19" s="42"/>
      <c r="H19" s="42"/>
      <c r="I19" s="42"/>
      <c r="J19" s="42"/>
      <c r="K19" s="42"/>
      <c r="L19" s="42"/>
      <c r="M19" s="2"/>
      <c r="N19" s="2"/>
      <c r="O19" s="2"/>
      <c r="P19" s="2"/>
      <c r="Q19" s="2"/>
      <c r="R19" s="38"/>
    </row>
    <row r="20" spans="1:18" ht="15">
      <c r="A20" s="1" t="s">
        <v>62</v>
      </c>
      <c r="B20" s="42">
        <v>1020.3</v>
      </c>
      <c r="C20" s="42">
        <v>1053.3</v>
      </c>
      <c r="D20" s="42">
        <v>979.1</v>
      </c>
      <c r="E20" s="42">
        <v>762.2</v>
      </c>
      <c r="F20" s="42">
        <v>861.4</v>
      </c>
      <c r="G20" s="42">
        <v>950.3</v>
      </c>
      <c r="H20" s="42">
        <v>1129.5</v>
      </c>
      <c r="I20" s="42">
        <v>935.1</v>
      </c>
      <c r="J20" s="42">
        <v>948.8</v>
      </c>
      <c r="K20" s="42">
        <v>951.7360731188083</v>
      </c>
      <c r="L20" s="42">
        <v>1033.8703899135803</v>
      </c>
      <c r="M20" s="42">
        <v>970.8442763292182</v>
      </c>
      <c r="N20" s="42">
        <v>1529.7847419351942</v>
      </c>
      <c r="O20" s="42">
        <v>1525.9747364823518</v>
      </c>
      <c r="P20" s="42">
        <v>1238.0515016451898</v>
      </c>
      <c r="Q20" s="42">
        <v>1294.1080096627948</v>
      </c>
      <c r="R20" s="43">
        <v>1644.4140493212517</v>
      </c>
    </row>
    <row r="21" spans="1:18" ht="15">
      <c r="A21" s="1" t="s">
        <v>63</v>
      </c>
      <c r="B21" s="42">
        <v>2857.1</v>
      </c>
      <c r="C21" s="42">
        <v>3034.5</v>
      </c>
      <c r="D21" s="42">
        <v>3201.6</v>
      </c>
      <c r="E21" s="42">
        <v>3047.7</v>
      </c>
      <c r="F21" s="42">
        <v>2665.2</v>
      </c>
      <c r="G21" s="42">
        <v>2583.2</v>
      </c>
      <c r="H21" s="42">
        <v>2492.9</v>
      </c>
      <c r="I21" s="42">
        <v>2893.3</v>
      </c>
      <c r="J21" s="42">
        <v>2809.7</v>
      </c>
      <c r="K21" s="42">
        <v>2832.8540064237127</v>
      </c>
      <c r="L21" s="42">
        <v>2497.5140760482277</v>
      </c>
      <c r="M21" s="42">
        <v>2591.3</v>
      </c>
      <c r="N21" s="42">
        <v>2681.18843015985</v>
      </c>
      <c r="O21" s="42">
        <v>2958.541848985258</v>
      </c>
      <c r="P21" s="42">
        <v>1553.3993909615542</v>
      </c>
      <c r="Q21" s="42">
        <v>1695.5881269733673</v>
      </c>
      <c r="R21" s="43">
        <v>2360.185608341856</v>
      </c>
    </row>
    <row r="22" spans="1:18" ht="15">
      <c r="A22" s="13" t="s">
        <v>36</v>
      </c>
      <c r="B22" s="40">
        <f>SUM(B20:B21)</f>
        <v>3877.3999999999996</v>
      </c>
      <c r="C22" s="40">
        <f aca="true" t="shared" si="3" ref="C22:R22">SUM(C20:C21)</f>
        <v>4087.8</v>
      </c>
      <c r="D22" s="40">
        <f t="shared" si="3"/>
        <v>4180.7</v>
      </c>
      <c r="E22" s="40">
        <f t="shared" si="3"/>
        <v>3809.8999999999996</v>
      </c>
      <c r="F22" s="40">
        <f t="shared" si="3"/>
        <v>3526.6</v>
      </c>
      <c r="G22" s="40">
        <f t="shared" si="3"/>
        <v>3533.5</v>
      </c>
      <c r="H22" s="40">
        <f t="shared" si="3"/>
        <v>3622.4</v>
      </c>
      <c r="I22" s="40">
        <f t="shared" si="3"/>
        <v>3828.4</v>
      </c>
      <c r="J22" s="40">
        <f t="shared" si="3"/>
        <v>3758.5</v>
      </c>
      <c r="K22" s="40">
        <f t="shared" si="3"/>
        <v>3784.590079542521</v>
      </c>
      <c r="L22" s="40">
        <f t="shared" si="3"/>
        <v>3531.384465961808</v>
      </c>
      <c r="M22" s="40">
        <f t="shared" si="3"/>
        <v>3562.1442763292184</v>
      </c>
      <c r="N22" s="40">
        <f t="shared" si="3"/>
        <v>4210.973172095044</v>
      </c>
      <c r="O22" s="40">
        <f t="shared" si="3"/>
        <v>4484.51658546761</v>
      </c>
      <c r="P22" s="40">
        <f t="shared" si="3"/>
        <v>2791.4508926067438</v>
      </c>
      <c r="Q22" s="40">
        <f t="shared" si="3"/>
        <v>2989.696136636162</v>
      </c>
      <c r="R22" s="41">
        <f t="shared" si="3"/>
        <v>4004.599657663108</v>
      </c>
    </row>
    <row r="23" spans="1:18" ht="15">
      <c r="A23" s="1"/>
      <c r="B23" s="42"/>
      <c r="C23" s="42"/>
      <c r="D23" s="42"/>
      <c r="E23" s="42"/>
      <c r="F23" s="42"/>
      <c r="G23" s="42"/>
      <c r="H23" s="42"/>
      <c r="I23" s="42"/>
      <c r="J23" s="42"/>
      <c r="K23" s="42"/>
      <c r="L23" s="42"/>
      <c r="M23" s="2"/>
      <c r="N23" s="2"/>
      <c r="O23" s="2"/>
      <c r="P23" s="2"/>
      <c r="Q23" s="2"/>
      <c r="R23" s="38"/>
    </row>
    <row r="24" spans="1:18" ht="15">
      <c r="A24" s="30" t="s">
        <v>64</v>
      </c>
      <c r="B24" s="42"/>
      <c r="C24" s="42"/>
      <c r="D24" s="42"/>
      <c r="E24" s="42"/>
      <c r="F24" s="42"/>
      <c r="G24" s="42"/>
      <c r="H24" s="42"/>
      <c r="I24" s="42"/>
      <c r="J24" s="42"/>
      <c r="K24" s="42"/>
      <c r="L24" s="42"/>
      <c r="M24" s="2"/>
      <c r="N24" s="2"/>
      <c r="O24" s="2"/>
      <c r="P24" s="2"/>
      <c r="Q24" s="2"/>
      <c r="R24" s="38"/>
    </row>
    <row r="25" spans="1:18" ht="15">
      <c r="A25" s="1" t="s">
        <v>62</v>
      </c>
      <c r="B25" s="42">
        <v>3026.9</v>
      </c>
      <c r="C25" s="42">
        <v>3220.3</v>
      </c>
      <c r="D25" s="42">
        <v>3463.8</v>
      </c>
      <c r="E25" s="42">
        <v>2732.6</v>
      </c>
      <c r="F25" s="42">
        <v>3013.2</v>
      </c>
      <c r="G25" s="42">
        <v>3481.4</v>
      </c>
      <c r="H25" s="42">
        <v>3394.2</v>
      </c>
      <c r="I25" s="42">
        <v>3374.2</v>
      </c>
      <c r="J25" s="42">
        <v>3316.8</v>
      </c>
      <c r="K25" s="42">
        <v>3061.1367264939618</v>
      </c>
      <c r="L25" s="42">
        <v>3080.940850689044</v>
      </c>
      <c r="M25" s="42">
        <v>3040.324496963421</v>
      </c>
      <c r="N25" s="42">
        <v>2997.7</v>
      </c>
      <c r="O25" s="42">
        <v>3003.719888834905</v>
      </c>
      <c r="P25" s="42">
        <v>2843.9452189835247</v>
      </c>
      <c r="Q25" s="42">
        <v>3177.4326095735596</v>
      </c>
      <c r="R25" s="43">
        <v>4078.2890557306628</v>
      </c>
    </row>
    <row r="26" spans="1:18" ht="15">
      <c r="A26" s="1" t="s">
        <v>63</v>
      </c>
      <c r="B26" s="42">
        <v>1236.8</v>
      </c>
      <c r="C26" s="42">
        <v>1212</v>
      </c>
      <c r="D26" s="42">
        <v>1403.2</v>
      </c>
      <c r="E26" s="42">
        <v>1357.9</v>
      </c>
      <c r="F26" s="42">
        <v>1335.3</v>
      </c>
      <c r="G26" s="42">
        <v>1051.5</v>
      </c>
      <c r="H26" s="42">
        <v>1025.8</v>
      </c>
      <c r="I26" s="42">
        <v>1422.1</v>
      </c>
      <c r="J26" s="42">
        <v>1355.9</v>
      </c>
      <c r="K26" s="42">
        <v>1407.6092155646886</v>
      </c>
      <c r="L26" s="42">
        <v>989.2787756985483</v>
      </c>
      <c r="M26" s="42">
        <v>1014.0282108224269</v>
      </c>
      <c r="N26" s="42">
        <v>1073.9</v>
      </c>
      <c r="O26" s="42">
        <v>1148.8982308608179</v>
      </c>
      <c r="P26" s="42">
        <v>553.3494078929623</v>
      </c>
      <c r="Q26" s="42">
        <v>743.2815637211988</v>
      </c>
      <c r="R26" s="43">
        <v>848.6866860846119</v>
      </c>
    </row>
    <row r="27" spans="1:18" ht="15">
      <c r="A27" s="13" t="s">
        <v>36</v>
      </c>
      <c r="B27" s="40">
        <f>SUM(B25:B26)</f>
        <v>4263.7</v>
      </c>
      <c r="C27" s="40">
        <f aca="true" t="shared" si="4" ref="C27:R27">SUM(C25:C26)</f>
        <v>4432.3</v>
      </c>
      <c r="D27" s="40">
        <f t="shared" si="4"/>
        <v>4867</v>
      </c>
      <c r="E27" s="40">
        <f t="shared" si="4"/>
        <v>4090.5</v>
      </c>
      <c r="F27" s="40">
        <f t="shared" si="4"/>
        <v>4348.5</v>
      </c>
      <c r="G27" s="40">
        <f t="shared" si="4"/>
        <v>4532.9</v>
      </c>
      <c r="H27" s="40">
        <f t="shared" si="4"/>
        <v>4420</v>
      </c>
      <c r="I27" s="40">
        <f t="shared" si="4"/>
        <v>4796.299999999999</v>
      </c>
      <c r="J27" s="40">
        <f t="shared" si="4"/>
        <v>4672.700000000001</v>
      </c>
      <c r="K27" s="40">
        <f t="shared" si="4"/>
        <v>4468.74594205865</v>
      </c>
      <c r="L27" s="40">
        <f t="shared" si="4"/>
        <v>4070.219626387592</v>
      </c>
      <c r="M27" s="40">
        <f t="shared" si="4"/>
        <v>4054.352707785848</v>
      </c>
      <c r="N27" s="40">
        <f t="shared" si="4"/>
        <v>4071.6</v>
      </c>
      <c r="O27" s="40">
        <f t="shared" si="4"/>
        <v>4152.618119695722</v>
      </c>
      <c r="P27" s="40">
        <f t="shared" si="4"/>
        <v>3397.294626876487</v>
      </c>
      <c r="Q27" s="40">
        <f t="shared" si="4"/>
        <v>3920.7141732947584</v>
      </c>
      <c r="R27" s="41">
        <f t="shared" si="4"/>
        <v>4926.975741815275</v>
      </c>
    </row>
    <row r="28" spans="1:18" ht="15">
      <c r="A28" s="1"/>
      <c r="B28" s="42"/>
      <c r="C28" s="42"/>
      <c r="D28" s="42"/>
      <c r="E28" s="42"/>
      <c r="F28" s="42"/>
      <c r="G28" s="42"/>
      <c r="H28" s="42"/>
      <c r="I28" s="42"/>
      <c r="J28" s="42"/>
      <c r="K28" s="42"/>
      <c r="L28" s="42"/>
      <c r="M28" s="2"/>
      <c r="N28" s="2"/>
      <c r="O28" s="2"/>
      <c r="P28" s="2"/>
      <c r="Q28" s="2"/>
      <c r="R28" s="38"/>
    </row>
    <row r="29" spans="1:18" ht="15">
      <c r="A29" s="30" t="s">
        <v>65</v>
      </c>
      <c r="B29" s="42">
        <f>+'GDP by Industry'!B26-('GDP by Expenditure'!B10+'GDP by Expenditure'!B17+'GDP by Expenditure'!B22-'GDP by Expenditure'!B27)</f>
        <v>-169.96651378874776</v>
      </c>
      <c r="C29" s="42">
        <f>+'GDP by Industry'!C26-('GDP by Expenditure'!C10+'GDP by Expenditure'!C17+'GDP by Expenditure'!C22-'GDP by Expenditure'!C27)</f>
        <v>226.6156148774553</v>
      </c>
      <c r="D29" s="42">
        <f>+'GDP by Industry'!D26-('GDP by Expenditure'!D10+'GDP by Expenditure'!D17+'GDP by Expenditure'!D22-'GDP by Expenditure'!D27)</f>
        <v>364.169632406476</v>
      </c>
      <c r="E29" s="42">
        <f>+'GDP by Industry'!E26-('GDP by Expenditure'!E10+'GDP by Expenditure'!E17+'GDP by Expenditure'!E22-'GDP by Expenditure'!E27)</f>
        <v>-107.39018017398303</v>
      </c>
      <c r="F29" s="42">
        <f>+'GDP by Industry'!F26-('GDP by Expenditure'!F10+'GDP by Expenditure'!F17+'GDP by Expenditure'!F22-'GDP by Expenditure'!F27)</f>
        <v>270.42111967254823</v>
      </c>
      <c r="G29" s="42">
        <f>+'GDP by Industry'!G26-('GDP by Expenditure'!G10+'GDP by Expenditure'!G17+'GDP by Expenditure'!G22-'GDP by Expenditure'!G27)</f>
        <v>313.2855574175737</v>
      </c>
      <c r="H29" s="42">
        <f>+'GDP by Industry'!H26-('GDP by Expenditure'!H10+'GDP by Expenditure'!H17+'GDP by Expenditure'!H22-'GDP by Expenditure'!H27)</f>
        <v>69.94038589117008</v>
      </c>
      <c r="I29" s="42">
        <f>+'GDP by Industry'!I26-('GDP by Expenditure'!I10+'GDP by Expenditure'!I17+'GDP by Expenditure'!I22-'GDP by Expenditure'!I27)</f>
        <v>261.69156614106396</v>
      </c>
      <c r="J29" s="42">
        <f>+'GDP by Industry'!J26-('GDP by Expenditure'!J10+'GDP by Expenditure'!J17+'GDP by Expenditure'!J22-'GDP by Expenditure'!J27)</f>
        <v>128.42302580107207</v>
      </c>
      <c r="K29" s="42">
        <f>+'GDP by Industry'!K26-('GDP by Expenditure'!K10+'GDP by Expenditure'!K17+'GDP by Expenditure'!K22-'GDP by Expenditure'!K27)</f>
        <v>-39.20696832033718</v>
      </c>
      <c r="L29" s="42">
        <f>+'GDP by Industry'!L26-('GDP by Expenditure'!L10+'GDP by Expenditure'!L17+'GDP by Expenditure'!L22-'GDP by Expenditure'!L27)</f>
        <v>-260.54656370432167</v>
      </c>
      <c r="M29" s="42">
        <f>+'GDP by Industry'!M26-('GDP by Expenditure'!M10+'GDP by Expenditure'!M17+'GDP by Expenditure'!M22-'GDP by Expenditure'!M27)</f>
        <v>-3.9804754029300966</v>
      </c>
      <c r="N29" s="42">
        <f>+'GDP by Industry'!N26-('GDP by Expenditure'!N10+'GDP by Expenditure'!N17+'GDP by Expenditure'!N22-'GDP by Expenditure'!N27)</f>
        <v>-295.67523398503</v>
      </c>
      <c r="O29" s="42">
        <f>+'GDP by Industry'!O26-('GDP by Expenditure'!O10+'GDP by Expenditure'!O17+'GDP by Expenditure'!O22-'GDP by Expenditure'!O27)</f>
        <v>-234.5876943267358</v>
      </c>
      <c r="P29" s="42">
        <f>+'GDP by Industry'!P26-('GDP by Expenditure'!P10+'GDP by Expenditure'!P17+'GDP by Expenditure'!P22-'GDP by Expenditure'!P27)</f>
        <v>-526.0752185898382</v>
      </c>
      <c r="Q29" s="42">
        <f>+'GDP by Industry'!Q26-('GDP by Expenditure'!Q10+'GDP by Expenditure'!Q17+'GDP by Expenditure'!Q22-'GDP by Expenditure'!Q27)</f>
        <v>-7.148701991358394</v>
      </c>
      <c r="R29" s="43">
        <f>+'GDP by Industry'!R26-('GDP by Expenditure'!R10+'GDP by Expenditure'!R17+'GDP by Expenditure'!R22-'GDP by Expenditure'!R27)</f>
        <v>448.18733628718655</v>
      </c>
    </row>
    <row r="30" spans="1:18" ht="15">
      <c r="A30" s="1"/>
      <c r="B30" s="42"/>
      <c r="C30" s="42"/>
      <c r="D30" s="42"/>
      <c r="E30" s="42"/>
      <c r="F30" s="42"/>
      <c r="G30" s="42"/>
      <c r="H30" s="42"/>
      <c r="I30" s="42"/>
      <c r="J30" s="42"/>
      <c r="K30" s="42"/>
      <c r="L30" s="42"/>
      <c r="M30" s="2"/>
      <c r="N30" s="2"/>
      <c r="O30" s="2"/>
      <c r="P30" s="2"/>
      <c r="Q30" s="2"/>
      <c r="R30" s="38"/>
    </row>
    <row r="31" spans="1:20" ht="15">
      <c r="A31" s="30" t="s">
        <v>66</v>
      </c>
      <c r="B31" s="49">
        <f>+B10+B17+B22-B27+B29</f>
        <v>8434.646755985794</v>
      </c>
      <c r="C31" s="49">
        <f aca="true" t="shared" si="5" ref="C31:R31">+C10+C17+C22-C27+C29</f>
        <v>9351.535906714302</v>
      </c>
      <c r="D31" s="49">
        <f t="shared" si="5"/>
        <v>9580.820750192674</v>
      </c>
      <c r="E31" s="49">
        <f t="shared" si="5"/>
        <v>8933.61924245347</v>
      </c>
      <c r="F31" s="49">
        <f t="shared" si="5"/>
        <v>9069.545476905549</v>
      </c>
      <c r="G31" s="49">
        <f t="shared" si="5"/>
        <v>9324.687007098146</v>
      </c>
      <c r="H31" s="49">
        <f t="shared" si="5"/>
        <v>9245.375243791012</v>
      </c>
      <c r="I31" s="49">
        <f t="shared" si="5"/>
        <v>9386.905399173505</v>
      </c>
      <c r="J31" s="49">
        <f t="shared" si="5"/>
        <v>9423.677320177894</v>
      </c>
      <c r="K31" s="49">
        <f t="shared" si="5"/>
        <v>9477.300869208317</v>
      </c>
      <c r="L31" s="49">
        <f t="shared" si="5"/>
        <v>9696.420697680105</v>
      </c>
      <c r="M31" s="49">
        <f t="shared" si="5"/>
        <v>10000.915619943835</v>
      </c>
      <c r="N31" s="49">
        <f t="shared" si="5"/>
        <v>10256.690360334096</v>
      </c>
      <c r="O31" s="49">
        <f t="shared" si="5"/>
        <v>10734.278505311351</v>
      </c>
      <c r="P31" s="49">
        <f t="shared" si="5"/>
        <v>9559.51312357391</v>
      </c>
      <c r="Q31" s="49">
        <f t="shared" si="5"/>
        <v>9890.552045898365</v>
      </c>
      <c r="R31" s="50">
        <f t="shared" si="5"/>
        <v>11681.347390317163</v>
      </c>
      <c r="T31" s="55"/>
    </row>
    <row r="32" spans="1:18" ht="15">
      <c r="A32" s="15"/>
      <c r="B32" s="56"/>
      <c r="C32" s="56"/>
      <c r="D32" s="56"/>
      <c r="E32" s="56"/>
      <c r="F32" s="56"/>
      <c r="G32" s="56"/>
      <c r="H32" s="56"/>
      <c r="I32" s="56"/>
      <c r="J32" s="56"/>
      <c r="K32" s="56"/>
      <c r="L32" s="56"/>
      <c r="M32" s="3"/>
      <c r="N32" s="3"/>
      <c r="O32" s="3"/>
      <c r="P32" s="3"/>
      <c r="Q32" s="3"/>
      <c r="R32" s="36"/>
    </row>
    <row r="33" spans="1:16" ht="15">
      <c r="A33" s="16" t="s">
        <v>25</v>
      </c>
      <c r="M33" s="2"/>
      <c r="N33" s="2"/>
      <c r="O33" s="2"/>
      <c r="P33" s="2"/>
    </row>
    <row r="34" spans="13:16" ht="15">
      <c r="M34" s="2"/>
      <c r="N34" s="2"/>
      <c r="O34" s="2"/>
      <c r="P34" s="2"/>
    </row>
    <row r="35" spans="13:16" ht="15">
      <c r="M35" s="2"/>
      <c r="N35" s="2"/>
      <c r="O35" s="2"/>
      <c r="P35" s="2"/>
    </row>
    <row r="36" spans="2:18" ht="15">
      <c r="B36" s="57"/>
      <c r="C36" s="57"/>
      <c r="D36" s="57"/>
      <c r="E36" s="57"/>
      <c r="F36" s="57"/>
      <c r="G36" s="57"/>
      <c r="H36" s="57"/>
      <c r="I36" s="57"/>
      <c r="J36" s="57"/>
      <c r="K36" s="54"/>
      <c r="L36" s="54"/>
      <c r="M36" s="54"/>
      <c r="N36" s="54"/>
      <c r="O36" s="54"/>
      <c r="P36" s="54"/>
      <c r="Q36" s="54"/>
      <c r="R36" s="54"/>
    </row>
    <row r="37" spans="13:16" ht="15">
      <c r="M37" s="2"/>
      <c r="N37" s="2"/>
      <c r="O37" s="2"/>
      <c r="P37" s="2"/>
    </row>
    <row r="38" spans="13:16" ht="15">
      <c r="M38" s="2"/>
      <c r="N38" s="2"/>
      <c r="O38" s="2"/>
      <c r="P38" s="2"/>
    </row>
    <row r="39" spans="13:16" ht="15">
      <c r="M39" s="2"/>
      <c r="N39" s="2"/>
      <c r="O39" s="2"/>
      <c r="P39" s="2"/>
    </row>
    <row r="40" spans="13:16" ht="15">
      <c r="M40" s="2"/>
      <c r="N40" s="2"/>
      <c r="O40" s="2"/>
      <c r="P40" s="2"/>
    </row>
    <row r="41" spans="13:16" ht="15">
      <c r="M41" s="2"/>
      <c r="N41" s="2"/>
      <c r="O41" s="2"/>
      <c r="P41" s="2"/>
    </row>
    <row r="42" spans="13:16" ht="15">
      <c r="M42" s="2"/>
      <c r="N42" s="2"/>
      <c r="O42" s="2"/>
      <c r="P42" s="2"/>
    </row>
    <row r="43" spans="13:16" ht="15">
      <c r="M43" s="2"/>
      <c r="N43" s="2"/>
      <c r="O43" s="2"/>
      <c r="P43" s="2"/>
    </row>
    <row r="44" spans="13:16" ht="15">
      <c r="M44" s="2"/>
      <c r="N44" s="2"/>
      <c r="O44" s="2"/>
      <c r="P44" s="2"/>
    </row>
    <row r="45" spans="13:16" ht="15">
      <c r="M45" s="2"/>
      <c r="N45" s="2"/>
      <c r="O45" s="2"/>
      <c r="P45" s="2"/>
    </row>
    <row r="46" spans="13:16" ht="15">
      <c r="M46" s="2"/>
      <c r="N46" s="2"/>
      <c r="O46" s="2"/>
      <c r="P46" s="2"/>
    </row>
    <row r="47" spans="13:16" ht="15">
      <c r="M47" s="2"/>
      <c r="N47" s="2"/>
      <c r="O47" s="2"/>
      <c r="P47" s="2"/>
    </row>
    <row r="48" spans="13:16" ht="15">
      <c r="M48" s="2"/>
      <c r="N48" s="2"/>
      <c r="O48" s="2"/>
      <c r="P48" s="2"/>
    </row>
    <row r="49" spans="13:16" ht="15">
      <c r="M49" s="2"/>
      <c r="N49" s="2"/>
      <c r="O49" s="2"/>
      <c r="P49" s="2"/>
    </row>
    <row r="50" spans="13:16" ht="15">
      <c r="M50" s="2"/>
      <c r="N50" s="2"/>
      <c r="O50" s="2"/>
      <c r="P50" s="2"/>
    </row>
    <row r="51" spans="13:16" ht="15">
      <c r="M51" s="2"/>
      <c r="N51" s="2"/>
      <c r="O51" s="2"/>
      <c r="P51" s="2"/>
    </row>
    <row r="52" spans="13:16" ht="15">
      <c r="M52" s="2"/>
      <c r="N52" s="2"/>
      <c r="O52" s="2"/>
      <c r="P52" s="2"/>
    </row>
    <row r="53" spans="13:18" ht="15">
      <c r="M53" s="2"/>
      <c r="N53" s="2"/>
      <c r="O53" s="2"/>
      <c r="P53" s="2"/>
      <c r="R53" s="2"/>
    </row>
    <row r="54" spans="13:16" ht="15">
      <c r="M54" s="2"/>
      <c r="N54" s="2"/>
      <c r="O54" s="2"/>
      <c r="P54" s="2"/>
    </row>
    <row r="55" spans="13:16" ht="15">
      <c r="M55" s="2"/>
      <c r="N55" s="2"/>
      <c r="O55" s="2"/>
      <c r="P55" s="2"/>
    </row>
    <row r="56" spans="13:16" ht="15">
      <c r="M56" s="2"/>
      <c r="N56" s="2"/>
      <c r="O56" s="2"/>
      <c r="P56" s="2"/>
    </row>
    <row r="57" spans="13:16" ht="15">
      <c r="M57" s="2"/>
      <c r="N57" s="2"/>
      <c r="O57" s="2"/>
      <c r="P57" s="2"/>
    </row>
    <row r="58" spans="13:16" ht="15">
      <c r="M58" s="2"/>
      <c r="N58" s="2"/>
      <c r="O58" s="2"/>
      <c r="P58" s="2"/>
    </row>
    <row r="59" spans="13:16" ht="15">
      <c r="M59" s="2"/>
      <c r="N59" s="2"/>
      <c r="O59" s="2"/>
      <c r="P59" s="2"/>
    </row>
  </sheetData>
  <mergeCells count="3">
    <mergeCell ref="A1:R1"/>
    <mergeCell ref="A2:R2"/>
    <mergeCell ref="A3:R3"/>
  </mergeCells>
  <printOptions gridLines="1"/>
  <pageMargins left="0.7" right="0.7" top="0.75" bottom="0.75" header="0.3" footer="0.3"/>
  <pageSetup fitToHeight="0"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Jamar Bellamy</dc:creator>
  <cp:keywords/>
  <dc:description/>
  <cp:lastModifiedBy>Todne Woods</cp:lastModifiedBy>
  <dcterms:created xsi:type="dcterms:W3CDTF">2023-10-17T18:24:04Z</dcterms:created>
  <dcterms:modified xsi:type="dcterms:W3CDTF">2024-04-08T18:26:15Z</dcterms:modified>
  <cp:category/>
  <cp:version/>
  <cp:contentType/>
  <cp:contentStatus/>
</cp:coreProperties>
</file>