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C:\Users\thall\Desktop\"/>
    </mc:Choice>
  </mc:AlternateContent>
  <xr:revisionPtr revIDLastSave="0" documentId="8_{4181903C-ACE2-43BB-9A8A-BB6F0C10A14F}" xr6:coauthVersionLast="47" xr6:coauthVersionMax="47" xr10:uidLastSave="{00000000-0000-0000-0000-000000000000}"/>
  <workbookProtection lockStructure="1"/>
  <bookViews>
    <workbookView xWindow="-96" yWindow="-96" windowWidth="23232" windowHeight="13872" tabRatio="824" xr2:uid="{00000000-000D-0000-FFFF-FFFF00000000}"/>
  </bookViews>
  <sheets>
    <sheet name="Notes" sheetId="6" r:id="rId1"/>
    <sheet name="GDP by Industry" sheetId="5" r:id="rId2"/>
    <sheet name="GDP Constant Price" sheetId="1" r:id="rId3"/>
    <sheet name="GDP by Industry Analysis" sheetId="2" r:id="rId4"/>
    <sheet name="GDP by Ind. Analysis - Constant" sheetId="3" r:id="rId5"/>
    <sheet name="GDP Contribution by Industry" sheetId="4" r:id="rId6"/>
    <sheet name="GDP by Sub Industry" sheetId="7" r:id="rId7"/>
  </sheets>
  <definedNames>
    <definedName name="_xlnm._FilterDatabase" localSheetId="1" hidden="1">'GDP by Industry'!$R$1:$AI$1</definedName>
    <definedName name="_xlnm.Extract" localSheetId="1">'GDP by Industry'!#REF!</definedName>
    <definedName name="_xlnm.Print_Area" localSheetId="0">Notes!$A$1:$M$57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25" i="5" l="1"/>
  <c r="P27" i="5" s="1"/>
  <c r="B18" i="7"/>
  <c r="H27" i="6" l="1"/>
  <c r="H26" i="6"/>
  <c r="I10" i="6"/>
  <c r="H10" i="6"/>
  <c r="H18" i="6" l="1"/>
  <c r="H20" i="6"/>
  <c r="H24" i="6"/>
  <c r="H22" i="6"/>
  <c r="H28" i="6"/>
  <c r="H19" i="6"/>
  <c r="H16" i="6"/>
  <c r="H14" i="6"/>
  <c r="H12" i="6"/>
  <c r="H25" i="6"/>
  <c r="H23" i="6"/>
  <c r="H21" i="6"/>
  <c r="H17" i="6"/>
  <c r="H15" i="6"/>
  <c r="H13" i="6"/>
  <c r="H11" i="6"/>
  <c r="H29" i="6" l="1"/>
  <c r="F28" i="6" l="1"/>
  <c r="K11" i="7" l="1"/>
  <c r="K9" i="7" s="1"/>
  <c r="M18" i="7"/>
  <c r="M11" i="7"/>
  <c r="M9" i="7" s="1"/>
  <c r="J11" i="7"/>
  <c r="J9" i="7" s="1"/>
  <c r="O11" i="7"/>
  <c r="O9" i="7" s="1"/>
  <c r="B11" i="7"/>
  <c r="B9" i="7" s="1"/>
  <c r="P11" i="7"/>
  <c r="P9" i="7" s="1"/>
  <c r="D11" i="7"/>
  <c r="D9" i="7" s="1"/>
  <c r="C11" i="7"/>
  <c r="C9" i="7" s="1"/>
  <c r="L11" i="7"/>
  <c r="L9" i="7" s="1"/>
  <c r="I18" i="7"/>
  <c r="K18" i="7"/>
  <c r="N11" i="7"/>
  <c r="N9" i="7" s="1"/>
  <c r="I11" i="7"/>
  <c r="I9" i="7" s="1"/>
  <c r="C18" i="7"/>
  <c r="G18" i="7"/>
  <c r="F11" i="7"/>
  <c r="F9" i="7" s="1"/>
  <c r="P18" i="7"/>
  <c r="N18" i="7"/>
  <c r="H11" i="7"/>
  <c r="H9" i="7" s="1"/>
  <c r="F18" i="7"/>
  <c r="H18" i="7"/>
  <c r="G11" i="7"/>
  <c r="G9" i="7" s="1"/>
  <c r="E11" i="7"/>
  <c r="E9" i="7" s="1"/>
  <c r="E18" i="7"/>
  <c r="O18" i="7"/>
  <c r="L18" i="7"/>
  <c r="D18" i="7"/>
  <c r="J18" i="7"/>
  <c r="C26" i="2" l="1"/>
  <c r="C20" i="2"/>
  <c r="C20" i="3" l="1"/>
  <c r="C13" i="3"/>
  <c r="C13" i="2"/>
  <c r="D26" i="2"/>
  <c r="D20" i="2"/>
  <c r="D20" i="3" l="1"/>
  <c r="D13" i="3"/>
  <c r="D13" i="2"/>
  <c r="E20" i="2"/>
  <c r="E26" i="2"/>
  <c r="E13" i="3" l="1"/>
  <c r="E20" i="3"/>
  <c r="E13" i="2"/>
  <c r="F20" i="2"/>
  <c r="F26" i="2"/>
  <c r="F13" i="3" l="1"/>
  <c r="F20" i="3"/>
  <c r="F13" i="2"/>
  <c r="G26" i="2"/>
  <c r="G20" i="2"/>
  <c r="G13" i="3" l="1"/>
  <c r="G20" i="3"/>
  <c r="G13" i="2"/>
  <c r="H26" i="2"/>
  <c r="H20" i="2"/>
  <c r="H20" i="3" l="1"/>
  <c r="H13" i="3"/>
  <c r="H13" i="2"/>
  <c r="I20" i="2"/>
  <c r="I26" i="2"/>
  <c r="I20" i="3" l="1"/>
  <c r="I13" i="3"/>
  <c r="I13" i="2"/>
  <c r="J26" i="2"/>
  <c r="J20" i="3" l="1"/>
  <c r="J13" i="3"/>
  <c r="J20" i="2"/>
  <c r="J13" i="2"/>
  <c r="K26" i="2"/>
  <c r="K20" i="3" l="1"/>
  <c r="K13" i="3"/>
  <c r="K20" i="2"/>
  <c r="K13" i="2"/>
  <c r="L26" i="2"/>
  <c r="L20" i="3" l="1"/>
  <c r="L13" i="3"/>
  <c r="L20" i="2"/>
  <c r="L13" i="2"/>
  <c r="M20" i="3"/>
  <c r="M26" i="2"/>
  <c r="M13" i="3" l="1"/>
  <c r="M13" i="2"/>
  <c r="M20" i="2"/>
  <c r="N20" i="3"/>
  <c r="N26" i="2"/>
  <c r="N13" i="3" l="1"/>
  <c r="N13" i="2"/>
  <c r="N20" i="2"/>
  <c r="O20" i="3"/>
  <c r="O13" i="3" l="1"/>
  <c r="O26" i="2"/>
  <c r="E30" i="6"/>
  <c r="F30" i="6" s="1"/>
  <c r="E23" i="6"/>
  <c r="O20" i="2"/>
  <c r="E16" i="6"/>
  <c r="O13" i="2"/>
  <c r="P20" i="3"/>
  <c r="P13" i="3" l="1"/>
  <c r="P13" i="2"/>
  <c r="P26" i="2"/>
  <c r="F16" i="6"/>
  <c r="P20" i="2"/>
  <c r="F23" i="6"/>
  <c r="P32" i="7" l="1"/>
  <c r="P27" i="7"/>
  <c r="P36" i="7" s="1"/>
  <c r="P26" i="3"/>
  <c r="P16" i="3"/>
  <c r="P16" i="2"/>
  <c r="P18" i="3" l="1"/>
  <c r="P14" i="3"/>
  <c r="P11" i="3"/>
  <c r="P17" i="3"/>
  <c r="P9" i="3"/>
  <c r="O9" i="2"/>
  <c r="E12" i="6"/>
  <c r="P15" i="3"/>
  <c r="O15" i="3"/>
  <c r="P18" i="2"/>
  <c r="O18" i="2"/>
  <c r="E21" i="6"/>
  <c r="O23" i="3"/>
  <c r="O19" i="2"/>
  <c r="E22" i="6"/>
  <c r="P23" i="3"/>
  <c r="P19" i="2"/>
  <c r="P9" i="2"/>
  <c r="O17" i="3"/>
  <c r="O27" i="7"/>
  <c r="O36" i="7" s="1"/>
  <c r="O15" i="2"/>
  <c r="E18" i="6"/>
  <c r="N32" i="7"/>
  <c r="O22" i="2"/>
  <c r="E25" i="6"/>
  <c r="O16" i="3"/>
  <c r="O19" i="3"/>
  <c r="O32" i="7"/>
  <c r="E20" i="6"/>
  <c r="O17" i="2"/>
  <c r="N25" i="5"/>
  <c r="N21" i="4" s="1"/>
  <c r="N8" i="4"/>
  <c r="O11" i="3"/>
  <c r="O12" i="2"/>
  <c r="E15" i="6"/>
  <c r="P19" i="3"/>
  <c r="P17" i="2"/>
  <c r="N27" i="7"/>
  <c r="N36" i="7" s="1"/>
  <c r="O22" i="3"/>
  <c r="O23" i="2"/>
  <c r="E26" i="6"/>
  <c r="P23" i="2"/>
  <c r="O11" i="2"/>
  <c r="E14" i="6"/>
  <c r="P24" i="2"/>
  <c r="O24" i="2"/>
  <c r="E27" i="6"/>
  <c r="O21" i="3"/>
  <c r="P24" i="3"/>
  <c r="P11" i="2"/>
  <c r="P12" i="3"/>
  <c r="O12" i="3"/>
  <c r="O26" i="3"/>
  <c r="O18" i="3"/>
  <c r="P12" i="2"/>
  <c r="O14" i="3"/>
  <c r="P22" i="3"/>
  <c r="O24" i="3"/>
  <c r="P15" i="2"/>
  <c r="P14" i="2"/>
  <c r="P14" i="4"/>
  <c r="P21" i="2"/>
  <c r="E24" i="6"/>
  <c r="O21" i="2"/>
  <c r="O9" i="3"/>
  <c r="E17" i="6"/>
  <c r="O14" i="2"/>
  <c r="O16" i="2"/>
  <c r="E19" i="6"/>
  <c r="P21" i="3"/>
  <c r="P22" i="2"/>
  <c r="N26" i="3"/>
  <c r="N23" i="3"/>
  <c r="N22" i="3"/>
  <c r="N15" i="3"/>
  <c r="N14" i="3"/>
  <c r="N11" i="3"/>
  <c r="N17" i="3"/>
  <c r="N21" i="3"/>
  <c r="N24" i="2"/>
  <c r="N9" i="3"/>
  <c r="N12" i="3"/>
  <c r="N16" i="3"/>
  <c r="N19" i="3"/>
  <c r="N18" i="3"/>
  <c r="P10" i="2"/>
  <c r="N17" i="2"/>
  <c r="N14" i="2"/>
  <c r="N24" i="3"/>
  <c r="N10" i="4" l="1"/>
  <c r="N24" i="4"/>
  <c r="N9" i="4"/>
  <c r="N14" i="4"/>
  <c r="N16" i="4"/>
  <c r="N11" i="4"/>
  <c r="N19" i="4"/>
  <c r="N17" i="4"/>
  <c r="N22" i="4"/>
  <c r="N18" i="4"/>
  <c r="N12" i="4"/>
  <c r="P8" i="4"/>
  <c r="N15" i="4"/>
  <c r="N23" i="4"/>
  <c r="F26" i="6"/>
  <c r="N12" i="2"/>
  <c r="F20" i="6"/>
  <c r="F27" i="6"/>
  <c r="F15" i="6"/>
  <c r="F21" i="6"/>
  <c r="N19" i="2"/>
  <c r="N15" i="2"/>
  <c r="M27" i="7"/>
  <c r="M36" i="7" s="1"/>
  <c r="P10" i="3"/>
  <c r="P13" i="4"/>
  <c r="P20" i="4"/>
  <c r="P23" i="4"/>
  <c r="P24" i="4"/>
  <c r="P25" i="4"/>
  <c r="P38" i="7"/>
  <c r="P22" i="4"/>
  <c r="P15" i="4"/>
  <c r="P12" i="4"/>
  <c r="P16" i="4"/>
  <c r="P11" i="4"/>
  <c r="P17" i="4"/>
  <c r="P21" i="4"/>
  <c r="P18" i="4"/>
  <c r="P9" i="4"/>
  <c r="P19" i="4"/>
  <c r="F17" i="6"/>
  <c r="N18" i="2"/>
  <c r="F18" i="6"/>
  <c r="F25" i="6"/>
  <c r="N23" i="2"/>
  <c r="P10" i="4"/>
  <c r="F22" i="6"/>
  <c r="O10" i="3"/>
  <c r="M25" i="5"/>
  <c r="N22" i="2"/>
  <c r="N21" i="2"/>
  <c r="P8" i="3"/>
  <c r="P25" i="1"/>
  <c r="O8" i="3"/>
  <c r="N25" i="1"/>
  <c r="O25" i="1"/>
  <c r="F14" i="6"/>
  <c r="N9" i="2"/>
  <c r="F24" i="6"/>
  <c r="N20" i="4"/>
  <c r="N27" i="5"/>
  <c r="N38" i="7"/>
  <c r="N13" i="4"/>
  <c r="N25" i="4"/>
  <c r="F12" i="6"/>
  <c r="M32" i="7"/>
  <c r="N11" i="2"/>
  <c r="P8" i="2"/>
  <c r="E11" i="6"/>
  <c r="O8" i="2"/>
  <c r="O25" i="5"/>
  <c r="P25" i="2" s="1"/>
  <c r="O8" i="4"/>
  <c r="O10" i="2"/>
  <c r="E13" i="6"/>
  <c r="N16" i="2"/>
  <c r="F19" i="6"/>
  <c r="N8" i="2"/>
  <c r="M24" i="3"/>
  <c r="M18" i="2"/>
  <c r="M24" i="2"/>
  <c r="M11" i="3"/>
  <c r="M9" i="3"/>
  <c r="M22" i="3"/>
  <c r="M12" i="3"/>
  <c r="M21" i="3"/>
  <c r="M17" i="3"/>
  <c r="N8" i="3"/>
  <c r="N10" i="3"/>
  <c r="M19" i="2"/>
  <c r="M8" i="4" l="1"/>
  <c r="M9" i="4"/>
  <c r="M11" i="4"/>
  <c r="M17" i="4"/>
  <c r="M16" i="4"/>
  <c r="M24" i="4"/>
  <c r="M14" i="4"/>
  <c r="O10" i="4"/>
  <c r="M22" i="2"/>
  <c r="L32" i="7"/>
  <c r="M12" i="2"/>
  <c r="P25" i="3"/>
  <c r="P27" i="1"/>
  <c r="M15" i="4"/>
  <c r="M21" i="4"/>
  <c r="M14" i="3"/>
  <c r="M17" i="2"/>
  <c r="M23" i="4"/>
  <c r="M21" i="2"/>
  <c r="M19" i="3"/>
  <c r="M10" i="2"/>
  <c r="M20" i="4"/>
  <c r="M13" i="4"/>
  <c r="M38" i="7"/>
  <c r="M25" i="4"/>
  <c r="M27" i="5"/>
  <c r="M18" i="3"/>
  <c r="M23" i="2"/>
  <c r="F13" i="6"/>
  <c r="M9" i="2"/>
  <c r="M14" i="2"/>
  <c r="M26" i="3"/>
  <c r="M19" i="4"/>
  <c r="M22" i="4"/>
  <c r="L10" i="2"/>
  <c r="N10" i="2"/>
  <c r="M10" i="4"/>
  <c r="M12" i="4"/>
  <c r="M25" i="1"/>
  <c r="N25" i="3" s="1"/>
  <c r="M15" i="2"/>
  <c r="L27" i="7"/>
  <c r="L36" i="7" s="1"/>
  <c r="O13" i="4"/>
  <c r="O20" i="4"/>
  <c r="O27" i="5"/>
  <c r="P27" i="2" s="1"/>
  <c r="O38" i="7"/>
  <c r="O25" i="2"/>
  <c r="O25" i="4"/>
  <c r="E29" i="6"/>
  <c r="I11" i="6" s="1"/>
  <c r="O18" i="4"/>
  <c r="O22" i="4"/>
  <c r="O23" i="4"/>
  <c r="O16" i="4"/>
  <c r="O9" i="4"/>
  <c r="O11" i="4"/>
  <c r="O21" i="4"/>
  <c r="O19" i="4"/>
  <c r="O15" i="4"/>
  <c r="O17" i="4"/>
  <c r="O14" i="4"/>
  <c r="O12" i="4"/>
  <c r="O24" i="4"/>
  <c r="M16" i="2"/>
  <c r="M15" i="3"/>
  <c r="M16" i="3"/>
  <c r="M11" i="2"/>
  <c r="O27" i="1"/>
  <c r="O25" i="3"/>
  <c r="N27" i="1"/>
  <c r="M23" i="3"/>
  <c r="M8" i="2"/>
  <c r="L25" i="5"/>
  <c r="L12" i="4" s="1"/>
  <c r="F11" i="6"/>
  <c r="N25" i="2"/>
  <c r="M18" i="4"/>
  <c r="L26" i="3"/>
  <c r="L15" i="2"/>
  <c r="M8" i="3"/>
  <c r="L18" i="3"/>
  <c r="L21" i="3"/>
  <c r="L9" i="2"/>
  <c r="L23" i="3"/>
  <c r="L14" i="3"/>
  <c r="L22" i="3"/>
  <c r="L18" i="2"/>
  <c r="L24" i="3"/>
  <c r="L15" i="3"/>
  <c r="L12" i="3"/>
  <c r="L17" i="2"/>
  <c r="L19" i="3"/>
  <c r="L12" i="2"/>
  <c r="L16" i="3"/>
  <c r="L23" i="2"/>
  <c r="M10" i="3"/>
  <c r="L15" i="4" l="1"/>
  <c r="L22" i="4"/>
  <c r="L10" i="4"/>
  <c r="L9" i="4"/>
  <c r="L23" i="4"/>
  <c r="L19" i="4"/>
  <c r="L16" i="4"/>
  <c r="L21" i="4"/>
  <c r="L11" i="4"/>
  <c r="M25" i="2"/>
  <c r="L17" i="4"/>
  <c r="L18" i="4"/>
  <c r="L14" i="4"/>
  <c r="L24" i="4"/>
  <c r="L8" i="4"/>
  <c r="I13" i="6"/>
  <c r="L19" i="2"/>
  <c r="L21" i="2"/>
  <c r="O27" i="2"/>
  <c r="E31" i="6"/>
  <c r="L25" i="1"/>
  <c r="M25" i="3" s="1"/>
  <c r="P27" i="3"/>
  <c r="L8" i="2"/>
  <c r="K25" i="5"/>
  <c r="K21" i="4" s="1"/>
  <c r="L16" i="2"/>
  <c r="L11" i="3"/>
  <c r="N27" i="2"/>
  <c r="L9" i="3"/>
  <c r="L17" i="3"/>
  <c r="K10" i="2"/>
  <c r="O27" i="3"/>
  <c r="K23" i="2"/>
  <c r="L14" i="2"/>
  <c r="K27" i="7"/>
  <c r="K36" i="7" s="1"/>
  <c r="L22" i="2"/>
  <c r="I16" i="6"/>
  <c r="I23" i="6"/>
  <c r="F29" i="6"/>
  <c r="I28" i="6"/>
  <c r="I15" i="6"/>
  <c r="I27" i="6"/>
  <c r="I19" i="6"/>
  <c r="I26" i="6"/>
  <c r="I21" i="6"/>
  <c r="I18" i="6"/>
  <c r="I14" i="6"/>
  <c r="I22" i="6"/>
  <c r="I25" i="6"/>
  <c r="I17" i="6"/>
  <c r="I12" i="6"/>
  <c r="I20" i="6"/>
  <c r="I24" i="6"/>
  <c r="K32" i="7"/>
  <c r="L24" i="2"/>
  <c r="L13" i="4"/>
  <c r="L20" i="4"/>
  <c r="L38" i="7"/>
  <c r="L25" i="4"/>
  <c r="L27" i="5"/>
  <c r="L11" i="2"/>
  <c r="M27" i="1"/>
  <c r="N27" i="3" s="1"/>
  <c r="K24" i="3"/>
  <c r="K9" i="2"/>
  <c r="K18" i="3"/>
  <c r="K19" i="3"/>
  <c r="K21" i="3"/>
  <c r="L8" i="3"/>
  <c r="K19" i="2"/>
  <c r="K15" i="3"/>
  <c r="K14" i="2"/>
  <c r="K14" i="3"/>
  <c r="K23" i="3"/>
  <c r="K9" i="3"/>
  <c r="K22" i="3"/>
  <c r="K24" i="2"/>
  <c r="K11" i="3"/>
  <c r="K15" i="2"/>
  <c r="K23" i="4" l="1"/>
  <c r="K17" i="4"/>
  <c r="K9" i="4"/>
  <c r="K15" i="4"/>
  <c r="K11" i="4"/>
  <c r="K24" i="4"/>
  <c r="K14" i="4"/>
  <c r="K22" i="4"/>
  <c r="I29" i="6"/>
  <c r="F31" i="6"/>
  <c r="E32" i="6"/>
  <c r="J25" i="5"/>
  <c r="J19" i="4" s="1"/>
  <c r="K16" i="3"/>
  <c r="J16" i="3"/>
  <c r="K25" i="1"/>
  <c r="J32" i="7"/>
  <c r="K16" i="4"/>
  <c r="K21" i="2"/>
  <c r="K11" i="2"/>
  <c r="K8" i="4"/>
  <c r="J27" i="7"/>
  <c r="J36" i="7" s="1"/>
  <c r="K12" i="3"/>
  <c r="K20" i="4"/>
  <c r="K13" i="4"/>
  <c r="K25" i="4"/>
  <c r="K27" i="5"/>
  <c r="L27" i="2" s="1"/>
  <c r="K38" i="7"/>
  <c r="K10" i="4"/>
  <c r="K8" i="2"/>
  <c r="K19" i="4"/>
  <c r="K17" i="2"/>
  <c r="K16" i="2"/>
  <c r="K22" i="2"/>
  <c r="L25" i="2"/>
  <c r="J10" i="2"/>
  <c r="M27" i="2"/>
  <c r="K26" i="3"/>
  <c r="K12" i="4"/>
  <c r="K12" i="2"/>
  <c r="K18" i="2"/>
  <c r="L10" i="3"/>
  <c r="K18" i="4"/>
  <c r="K17" i="3"/>
  <c r="L27" i="1"/>
  <c r="M27" i="3" s="1"/>
  <c r="J24" i="3"/>
  <c r="J9" i="3"/>
  <c r="J12" i="3"/>
  <c r="K10" i="3"/>
  <c r="J24" i="2"/>
  <c r="J23" i="3"/>
  <c r="J15" i="3"/>
  <c r="J17" i="3"/>
  <c r="I10" i="2"/>
  <c r="J9" i="2"/>
  <c r="J11" i="3"/>
  <c r="J14" i="3"/>
  <c r="J21" i="2"/>
  <c r="J19" i="3"/>
  <c r="J16" i="2"/>
  <c r="J12" i="2"/>
  <c r="J26" i="3"/>
  <c r="J17" i="2"/>
  <c r="J21" i="3"/>
  <c r="J8" i="2"/>
  <c r="J8" i="4" l="1"/>
  <c r="J12" i="4"/>
  <c r="J22" i="4"/>
  <c r="J9" i="4"/>
  <c r="J11" i="4"/>
  <c r="J16" i="4"/>
  <c r="J14" i="4"/>
  <c r="J24" i="4"/>
  <c r="J25" i="1"/>
  <c r="J27" i="1" s="1"/>
  <c r="J21" i="4"/>
  <c r="K27" i="1"/>
  <c r="K25" i="3"/>
  <c r="K8" i="3"/>
  <c r="J19" i="2"/>
  <c r="L25" i="3"/>
  <c r="J15" i="2"/>
  <c r="I27" i="7"/>
  <c r="L27" i="3"/>
  <c r="J14" i="2"/>
  <c r="J18" i="3"/>
  <c r="J22" i="2"/>
  <c r="I32" i="7"/>
  <c r="J13" i="4"/>
  <c r="J38" i="7"/>
  <c r="J20" i="4"/>
  <c r="J27" i="5"/>
  <c r="J25" i="4"/>
  <c r="J10" i="4"/>
  <c r="J15" i="4"/>
  <c r="J22" i="3"/>
  <c r="I25" i="5"/>
  <c r="I19" i="4" s="1"/>
  <c r="J11" i="2"/>
  <c r="J18" i="4"/>
  <c r="J23" i="2"/>
  <c r="J18" i="2"/>
  <c r="K25" i="2"/>
  <c r="J17" i="4"/>
  <c r="J23" i="4"/>
  <c r="I24" i="3"/>
  <c r="I19" i="3"/>
  <c r="I15" i="3"/>
  <c r="I21" i="3"/>
  <c r="I26" i="3"/>
  <c r="I15" i="2"/>
  <c r="I14" i="3"/>
  <c r="I23" i="3"/>
  <c r="I16" i="3"/>
  <c r="I11" i="2"/>
  <c r="I17" i="3"/>
  <c r="I22" i="3"/>
  <c r="I18" i="3"/>
  <c r="I11" i="3"/>
  <c r="I12" i="3"/>
  <c r="I18" i="2"/>
  <c r="I14" i="2"/>
  <c r="I19" i="2"/>
  <c r="I9" i="3"/>
  <c r="I36" i="7" l="1"/>
  <c r="I8" i="4"/>
  <c r="I11" i="4"/>
  <c r="I17" i="4"/>
  <c r="I23" i="4"/>
  <c r="I24" i="4"/>
  <c r="I14" i="4"/>
  <c r="I22" i="4"/>
  <c r="I16" i="4"/>
  <c r="I9" i="4"/>
  <c r="H32" i="7"/>
  <c r="I17" i="2"/>
  <c r="I15" i="4"/>
  <c r="I21" i="2"/>
  <c r="J8" i="3"/>
  <c r="I25" i="1"/>
  <c r="I24" i="2"/>
  <c r="J10" i="3"/>
  <c r="I10" i="3"/>
  <c r="H27" i="7"/>
  <c r="H36" i="7" s="1"/>
  <c r="H25" i="5"/>
  <c r="H17" i="4" s="1"/>
  <c r="I9" i="2"/>
  <c r="I23" i="2"/>
  <c r="I13" i="4"/>
  <c r="I20" i="4"/>
  <c r="I25" i="4"/>
  <c r="I38" i="7"/>
  <c r="I27" i="5"/>
  <c r="J27" i="2" s="1"/>
  <c r="I10" i="4"/>
  <c r="H10" i="2"/>
  <c r="I16" i="2"/>
  <c r="I8" i="2"/>
  <c r="J25" i="2"/>
  <c r="I12" i="4"/>
  <c r="I22" i="2"/>
  <c r="I21" i="4"/>
  <c r="I18" i="4"/>
  <c r="I12" i="2"/>
  <c r="K27" i="2"/>
  <c r="K27" i="3"/>
  <c r="H24" i="3"/>
  <c r="H9" i="2"/>
  <c r="H18" i="3"/>
  <c r="H21" i="2"/>
  <c r="H24" i="2"/>
  <c r="H16" i="3"/>
  <c r="H22" i="3"/>
  <c r="H12" i="3"/>
  <c r="H19" i="2"/>
  <c r="H11" i="3"/>
  <c r="H17" i="3"/>
  <c r="H26" i="3"/>
  <c r="H21" i="3"/>
  <c r="H23" i="3"/>
  <c r="H15" i="3"/>
  <c r="H19" i="3"/>
  <c r="H9" i="3"/>
  <c r="H14" i="3"/>
  <c r="I25" i="2" l="1"/>
  <c r="H11" i="4"/>
  <c r="H19" i="4"/>
  <c r="H22" i="4"/>
  <c r="H24" i="4"/>
  <c r="H18" i="4"/>
  <c r="H23" i="4"/>
  <c r="H12" i="2"/>
  <c r="H22" i="2"/>
  <c r="H11" i="2"/>
  <c r="G27" i="7"/>
  <c r="H8" i="4"/>
  <c r="H15" i="4"/>
  <c r="H25" i="4"/>
  <c r="H38" i="7"/>
  <c r="H13" i="4"/>
  <c r="H20" i="4"/>
  <c r="H27" i="5"/>
  <c r="I27" i="2" s="1"/>
  <c r="H10" i="4"/>
  <c r="H23" i="2"/>
  <c r="H15" i="2"/>
  <c r="H8" i="2"/>
  <c r="G25" i="5"/>
  <c r="G18" i="4" s="1"/>
  <c r="H25" i="1"/>
  <c r="I25" i="3" s="1"/>
  <c r="H14" i="4"/>
  <c r="H12" i="4"/>
  <c r="H21" i="4"/>
  <c r="H18" i="2"/>
  <c r="H14" i="2"/>
  <c r="H16" i="4"/>
  <c r="I27" i="1"/>
  <c r="J25" i="3"/>
  <c r="H17" i="2"/>
  <c r="G32" i="7"/>
  <c r="G10" i="2"/>
  <c r="H16" i="2"/>
  <c r="I8" i="3"/>
  <c r="H9" i="4"/>
  <c r="G24" i="3"/>
  <c r="F10" i="2"/>
  <c r="G17" i="3"/>
  <c r="G18" i="3"/>
  <c r="G9" i="2"/>
  <c r="G19" i="3"/>
  <c r="G18" i="2"/>
  <c r="G11" i="3"/>
  <c r="G16" i="3"/>
  <c r="G14" i="3"/>
  <c r="G15" i="3"/>
  <c r="G21" i="3"/>
  <c r="G26" i="3"/>
  <c r="G22" i="2"/>
  <c r="G12" i="3"/>
  <c r="G14" i="2"/>
  <c r="H10" i="3"/>
  <c r="G23" i="3"/>
  <c r="G8" i="2"/>
  <c r="G9" i="3"/>
  <c r="G22" i="3"/>
  <c r="G36" i="7" l="1"/>
  <c r="G23" i="4"/>
  <c r="G19" i="4"/>
  <c r="G8" i="4"/>
  <c r="F32" i="7"/>
  <c r="G17" i="4"/>
  <c r="G25" i="4"/>
  <c r="G27" i="5"/>
  <c r="H27" i="2" s="1"/>
  <c r="G13" i="4"/>
  <c r="G20" i="4"/>
  <c r="G38" i="7"/>
  <c r="G10" i="4"/>
  <c r="G11" i="4"/>
  <c r="G16" i="4"/>
  <c r="G17" i="2"/>
  <c r="G24" i="2"/>
  <c r="G21" i="2"/>
  <c r="G23" i="2"/>
  <c r="G21" i="4"/>
  <c r="G12" i="2"/>
  <c r="G24" i="4"/>
  <c r="G22" i="4"/>
  <c r="F27" i="7"/>
  <c r="F36" i="7" s="1"/>
  <c r="G16" i="2"/>
  <c r="J27" i="3"/>
  <c r="G14" i="4"/>
  <c r="G12" i="4"/>
  <c r="F25" i="5"/>
  <c r="F17" i="4" s="1"/>
  <c r="G25" i="1"/>
  <c r="H25" i="3" s="1"/>
  <c r="G9" i="4"/>
  <c r="H8" i="3"/>
  <c r="G15" i="4"/>
  <c r="G11" i="2"/>
  <c r="G19" i="2"/>
  <c r="H27" i="1"/>
  <c r="I27" i="3" s="1"/>
  <c r="H25" i="2"/>
  <c r="G15" i="2"/>
  <c r="F24" i="3"/>
  <c r="F15" i="3"/>
  <c r="G10" i="3"/>
  <c r="F14" i="3"/>
  <c r="E10" i="2"/>
  <c r="F16" i="3"/>
  <c r="F19" i="3"/>
  <c r="F22" i="3"/>
  <c r="F11" i="3"/>
  <c r="F23" i="3"/>
  <c r="F17" i="2"/>
  <c r="F23" i="2"/>
  <c r="F18" i="3"/>
  <c r="F18" i="2"/>
  <c r="F21" i="3"/>
  <c r="F24" i="2"/>
  <c r="F12" i="3"/>
  <c r="F11" i="2"/>
  <c r="F26" i="3"/>
  <c r="F9" i="3"/>
  <c r="F16" i="2"/>
  <c r="F17" i="3"/>
  <c r="G8" i="3"/>
  <c r="F8" i="4" l="1"/>
  <c r="F9" i="4"/>
  <c r="F23" i="4"/>
  <c r="F18" i="4"/>
  <c r="F19" i="4"/>
  <c r="F16" i="4"/>
  <c r="F24" i="4"/>
  <c r="F12" i="4"/>
  <c r="F21" i="4"/>
  <c r="F12" i="2"/>
  <c r="F15" i="2"/>
  <c r="E27" i="7"/>
  <c r="E36" i="7" s="1"/>
  <c r="F9" i="2"/>
  <c r="F22" i="4"/>
  <c r="F13" i="4"/>
  <c r="F38" i="7"/>
  <c r="F25" i="4"/>
  <c r="F27" i="5"/>
  <c r="G27" i="2" s="1"/>
  <c r="F20" i="4"/>
  <c r="F10" i="4"/>
  <c r="F19" i="2"/>
  <c r="F8" i="2"/>
  <c r="E25" i="5"/>
  <c r="E9" i="4" s="1"/>
  <c r="F21" i="2"/>
  <c r="F25" i="1"/>
  <c r="G25" i="3" s="1"/>
  <c r="F22" i="2"/>
  <c r="F14" i="4"/>
  <c r="F14" i="2"/>
  <c r="E32" i="7"/>
  <c r="G27" i="1"/>
  <c r="H27" i="3" s="1"/>
  <c r="F11" i="4"/>
  <c r="F15" i="4"/>
  <c r="G25" i="2"/>
  <c r="E24" i="3"/>
  <c r="E17" i="2"/>
  <c r="E17" i="3"/>
  <c r="E14" i="3"/>
  <c r="E14" i="2"/>
  <c r="E11" i="3"/>
  <c r="F8" i="3"/>
  <c r="F10" i="3"/>
  <c r="E21" i="3"/>
  <c r="E12" i="3"/>
  <c r="E15" i="2"/>
  <c r="E11" i="2"/>
  <c r="E26" i="3"/>
  <c r="E19" i="2"/>
  <c r="E15" i="3"/>
  <c r="E23" i="2"/>
  <c r="E22" i="2"/>
  <c r="E23" i="3"/>
  <c r="E19" i="3"/>
  <c r="E9" i="3"/>
  <c r="E22" i="3"/>
  <c r="E18" i="3"/>
  <c r="E16" i="3"/>
  <c r="E14" i="4" l="1"/>
  <c r="E19" i="4"/>
  <c r="E8" i="4"/>
  <c r="E23" i="4"/>
  <c r="E22" i="4"/>
  <c r="E21" i="4"/>
  <c r="E27" i="5"/>
  <c r="E38" i="7"/>
  <c r="E13" i="4"/>
  <c r="E20" i="4"/>
  <c r="E25" i="4"/>
  <c r="E10" i="4"/>
  <c r="E9" i="2"/>
  <c r="E15" i="4"/>
  <c r="F25" i="2"/>
  <c r="D32" i="7"/>
  <c r="D27" i="7"/>
  <c r="D36" i="7" s="1"/>
  <c r="F27" i="1"/>
  <c r="E16" i="2"/>
  <c r="E17" i="4"/>
  <c r="E16" i="4"/>
  <c r="E24" i="4"/>
  <c r="E18" i="4"/>
  <c r="E8" i="2"/>
  <c r="D25" i="5"/>
  <c r="D23" i="4" s="1"/>
  <c r="E24" i="2"/>
  <c r="E12" i="4"/>
  <c r="E25" i="1"/>
  <c r="E27" i="1" s="1"/>
  <c r="E18" i="2"/>
  <c r="E12" i="2"/>
  <c r="E11" i="4"/>
  <c r="E21" i="2"/>
  <c r="D10" i="2"/>
  <c r="D23" i="3"/>
  <c r="D17" i="2"/>
  <c r="D26" i="3"/>
  <c r="D17" i="3"/>
  <c r="D8" i="2"/>
  <c r="D22" i="3"/>
  <c r="E10" i="3"/>
  <c r="D18" i="2"/>
  <c r="D9" i="3"/>
  <c r="D15" i="3"/>
  <c r="D14" i="3"/>
  <c r="D12" i="3"/>
  <c r="D21" i="3"/>
  <c r="D16" i="3"/>
  <c r="D11" i="3"/>
  <c r="D18" i="3"/>
  <c r="E8" i="3"/>
  <c r="D19" i="3"/>
  <c r="D16" i="2"/>
  <c r="D21" i="4" l="1"/>
  <c r="D14" i="4"/>
  <c r="D22" i="4"/>
  <c r="F25" i="3"/>
  <c r="D8" i="4"/>
  <c r="D19" i="4"/>
  <c r="D16" i="4"/>
  <c r="C10" i="2"/>
  <c r="D24" i="2"/>
  <c r="F27" i="2"/>
  <c r="D11" i="4"/>
  <c r="D25" i="4"/>
  <c r="D13" i="4"/>
  <c r="D20" i="4"/>
  <c r="D38" i="7"/>
  <c r="D27" i="5"/>
  <c r="E27" i="2" s="1"/>
  <c r="D10" i="4"/>
  <c r="D12" i="2"/>
  <c r="E25" i="2"/>
  <c r="D18" i="4"/>
  <c r="D25" i="1"/>
  <c r="D14" i="2"/>
  <c r="D24" i="3"/>
  <c r="D24" i="4"/>
  <c r="F27" i="3"/>
  <c r="D19" i="2"/>
  <c r="D21" i="2"/>
  <c r="C27" i="7"/>
  <c r="D22" i="2"/>
  <c r="C32" i="7"/>
  <c r="D15" i="4"/>
  <c r="G27" i="3"/>
  <c r="D9" i="2"/>
  <c r="C25" i="5"/>
  <c r="C14" i="4" s="1"/>
  <c r="D11" i="2"/>
  <c r="D12" i="4"/>
  <c r="D17" i="4"/>
  <c r="D23" i="2"/>
  <c r="D15" i="2"/>
  <c r="D9" i="4"/>
  <c r="C24" i="3"/>
  <c r="C18" i="2"/>
  <c r="C14" i="3"/>
  <c r="C22" i="2"/>
  <c r="C15" i="3"/>
  <c r="C17" i="3"/>
  <c r="C26" i="3"/>
  <c r="C21" i="3"/>
  <c r="C9" i="3"/>
  <c r="C22" i="3"/>
  <c r="C19" i="3"/>
  <c r="C15" i="2"/>
  <c r="C11" i="3"/>
  <c r="C23" i="3"/>
  <c r="C19" i="2"/>
  <c r="C18" i="3"/>
  <c r="C16" i="3"/>
  <c r="C12" i="3"/>
  <c r="D10" i="3"/>
  <c r="C36" i="7" l="1"/>
  <c r="D25" i="2"/>
  <c r="C23" i="4"/>
  <c r="C8" i="4"/>
  <c r="C8" i="2"/>
  <c r="B25" i="5"/>
  <c r="B14" i="4" s="1"/>
  <c r="C15" i="4"/>
  <c r="C14" i="2"/>
  <c r="C18" i="4"/>
  <c r="C9" i="2"/>
  <c r="C21" i="2"/>
  <c r="C12" i="2"/>
  <c r="C23" i="2"/>
  <c r="C11" i="2"/>
  <c r="C9" i="4"/>
  <c r="C20" i="4"/>
  <c r="C38" i="7"/>
  <c r="C27" i="5"/>
  <c r="D27" i="2" s="1"/>
  <c r="C13" i="4"/>
  <c r="C25" i="4"/>
  <c r="C10" i="4"/>
  <c r="C17" i="2"/>
  <c r="B32" i="7"/>
  <c r="C16" i="2"/>
  <c r="B27" i="7"/>
  <c r="C17" i="4"/>
  <c r="C21" i="4"/>
  <c r="C24" i="2"/>
  <c r="C25" i="1"/>
  <c r="D8" i="3"/>
  <c r="C24" i="4"/>
  <c r="C11" i="4"/>
  <c r="C22" i="4"/>
  <c r="C19" i="4"/>
  <c r="E25" i="3"/>
  <c r="D27" i="1"/>
  <c r="C16" i="4"/>
  <c r="C12" i="4"/>
  <c r="C10" i="3"/>
  <c r="B36" i="7" l="1"/>
  <c r="B24" i="4"/>
  <c r="B11" i="4"/>
  <c r="B17" i="4"/>
  <c r="C25" i="2"/>
  <c r="B12" i="4"/>
  <c r="B18" i="4"/>
  <c r="B19" i="4"/>
  <c r="B25" i="4"/>
  <c r="B27" i="5"/>
  <c r="B20" i="4"/>
  <c r="B38" i="7"/>
  <c r="B13" i="4"/>
  <c r="B10" i="4"/>
  <c r="B15" i="4"/>
  <c r="B9" i="4"/>
  <c r="C27" i="1"/>
  <c r="D27" i="3" s="1"/>
  <c r="B8" i="4"/>
  <c r="D25" i="3"/>
  <c r="E27" i="3"/>
  <c r="B22" i="4"/>
  <c r="B16" i="4"/>
  <c r="B21" i="4"/>
  <c r="C8" i="3"/>
  <c r="B25" i="1"/>
  <c r="B27" i="1" s="1"/>
  <c r="B23" i="4"/>
  <c r="C27" i="3" l="1"/>
  <c r="C25" i="3"/>
  <c r="C27" i="2"/>
</calcChain>
</file>

<file path=xl/sharedStrings.xml><?xml version="1.0" encoding="utf-8"?>
<sst xmlns="http://schemas.openxmlformats.org/spreadsheetml/2006/main" count="230" uniqueCount="105">
  <si>
    <t>$M</t>
  </si>
  <si>
    <t>Agriculture and Fishing</t>
  </si>
  <si>
    <t>Mining and Quarrying</t>
  </si>
  <si>
    <t>Manufacturing</t>
  </si>
  <si>
    <t>Electricity, Gas &amp; Water Supply</t>
  </si>
  <si>
    <t>Construction</t>
  </si>
  <si>
    <t>Wholesale &amp; Retail Trade</t>
  </si>
  <si>
    <t>Transportation and Storage</t>
  </si>
  <si>
    <t>Accommodation and Food Services</t>
  </si>
  <si>
    <t>Information &amp; Communications</t>
  </si>
  <si>
    <t>Real Estate</t>
  </si>
  <si>
    <t>Business Services</t>
  </si>
  <si>
    <t>Public Administration, Defence &amp; Social Security</t>
  </si>
  <si>
    <t>Total Value Added at Basic Prices</t>
  </si>
  <si>
    <t>Taxes less Subsidies on Products</t>
  </si>
  <si>
    <t>Gross Domestic Product at Constant Prices</t>
  </si>
  <si>
    <t>Real Gross Domestic Product per Capita</t>
  </si>
  <si>
    <t>Source: Barbados Statistical Service</t>
  </si>
  <si>
    <t>%</t>
  </si>
  <si>
    <t>Gross Domestic Product at Market Prices</t>
  </si>
  <si>
    <t>Industry</t>
  </si>
  <si>
    <t>Gross Domestic Product per Capita</t>
  </si>
  <si>
    <t>Gross Domestic Product Compilations</t>
  </si>
  <si>
    <t>These initial figures on the GDP are subject to change as more actual data becomes available, since some of the industries have some degree of projections incorporated in the estimates.  Some of the industries have been impacted directly or indirectly by projections as they are interlinked with each other.</t>
  </si>
  <si>
    <t>The classification sequence of how the GDP estimates will be categorized is as follows:</t>
  </si>
  <si>
    <r>
      <t xml:space="preserve">Initially the Data will be classified as a preliminary Estimate using the letter </t>
    </r>
    <r>
      <rPr>
        <b/>
        <i/>
        <sz val="14"/>
        <color theme="1"/>
        <rFont val="Calibri"/>
        <family val="2"/>
        <scheme val="minor"/>
      </rPr>
      <t>“E”</t>
    </r>
    <r>
      <rPr>
        <sz val="14"/>
        <color theme="1"/>
        <rFont val="Calibri"/>
        <family val="2"/>
        <scheme val="minor"/>
      </rPr>
      <t xml:space="preserve"> i.e. having actual data with some projections.</t>
    </r>
  </si>
  <si>
    <r>
      <t xml:space="preserve">As more data becomes available the letter </t>
    </r>
    <r>
      <rPr>
        <b/>
        <i/>
        <sz val="14"/>
        <color theme="1"/>
        <rFont val="Calibri"/>
        <family val="2"/>
        <scheme val="minor"/>
      </rPr>
      <t>“P”</t>
    </r>
    <r>
      <rPr>
        <sz val="14"/>
        <color theme="1"/>
        <rFont val="Calibri"/>
        <family val="2"/>
        <scheme val="minor"/>
      </rPr>
      <t xml:space="preserve"> will now be used to identify it as Provisional.</t>
    </r>
  </si>
  <si>
    <r>
      <t xml:space="preserve">Finally when any dataset has been revised or amended  by data providers, the finalized version of the GDP estimate for a period will then carry the letter </t>
    </r>
    <r>
      <rPr>
        <b/>
        <i/>
        <sz val="14"/>
        <color theme="1"/>
        <rFont val="Calibri"/>
        <family val="2"/>
        <scheme val="minor"/>
      </rPr>
      <t>“R”</t>
    </r>
    <r>
      <rPr>
        <sz val="14"/>
        <color theme="1"/>
        <rFont val="Calibri"/>
        <family val="2"/>
        <scheme val="minor"/>
      </rPr>
      <t xml:space="preserve"> to identify that the estimate has been revised.</t>
    </r>
  </si>
  <si>
    <t>Sub-industry</t>
  </si>
  <si>
    <t>Comments</t>
  </si>
  <si>
    <t>Industries with Projection are:</t>
  </si>
  <si>
    <t>Period Projected</t>
  </si>
  <si>
    <t>Agriculture</t>
  </si>
  <si>
    <t>Accommodation &amp; Food Services</t>
  </si>
  <si>
    <t>Transportation &amp; Storage:</t>
  </si>
  <si>
    <t xml:space="preserve">Road Passenger Transportation </t>
  </si>
  <si>
    <t>Information &amp; Communication</t>
  </si>
  <si>
    <t>Section</t>
  </si>
  <si>
    <t>A</t>
  </si>
  <si>
    <t>B</t>
  </si>
  <si>
    <t>C</t>
  </si>
  <si>
    <t>D_E</t>
  </si>
  <si>
    <t>F</t>
  </si>
  <si>
    <t>G</t>
  </si>
  <si>
    <t>H</t>
  </si>
  <si>
    <t>I</t>
  </si>
  <si>
    <t>J</t>
  </si>
  <si>
    <t>K</t>
  </si>
  <si>
    <t>L</t>
  </si>
  <si>
    <t>M_N</t>
  </si>
  <si>
    <t>O</t>
  </si>
  <si>
    <t>P</t>
  </si>
  <si>
    <t>Q</t>
  </si>
  <si>
    <t>Less: FISIM Adjustment</t>
  </si>
  <si>
    <t>Difference (%)</t>
  </si>
  <si>
    <t xml:space="preserve">                                                                  Gross Domestic Product - Current Price                            ($Millions)</t>
  </si>
  <si>
    <t>Percentage (%) Contribution by Industry</t>
  </si>
  <si>
    <t>Rebased Gross Domestic Product</t>
  </si>
  <si>
    <t>Total</t>
  </si>
  <si>
    <t xml:space="preserve">     Sugar Cane</t>
  </si>
  <si>
    <t xml:space="preserve">     Total Non-Sugar Agriculture</t>
  </si>
  <si>
    <t xml:space="preserve">     Food Crops</t>
  </si>
  <si>
    <t xml:space="preserve">     Livestock</t>
  </si>
  <si>
    <t xml:space="preserve">     Other Cultivation</t>
  </si>
  <si>
    <t xml:space="preserve">     Fishing</t>
  </si>
  <si>
    <t xml:space="preserve">     Food, Beverages &amp; Tobacco</t>
  </si>
  <si>
    <t xml:space="preserve">     Wood/Wood Products</t>
  </si>
  <si>
    <t xml:space="preserve">     Paper Products, Printing &amp; Publishing</t>
  </si>
  <si>
    <t xml:space="preserve">     Chemicals, Oil &amp; Non-Metallic Minerals</t>
  </si>
  <si>
    <t xml:space="preserve">     Metal Products &amp; Assembled Goods</t>
  </si>
  <si>
    <t xml:space="preserve">     Other Manufacturing</t>
  </si>
  <si>
    <t>Total Selected Sub-Industries</t>
  </si>
  <si>
    <t>Gross Domestic Product at Basic Prices</t>
  </si>
  <si>
    <t>(Base Year=2016)</t>
  </si>
  <si>
    <t>Arts, Entertainment and Recreation services</t>
  </si>
  <si>
    <t>Other Personal services</t>
  </si>
  <si>
    <t>Finance &amp; Insurance</t>
  </si>
  <si>
    <t>Education Services</t>
  </si>
  <si>
    <t>Health Services</t>
  </si>
  <si>
    <t>GROSS DOMESTIC PRODUCT BY INDUSTRY                                                                                                                                                                                                                                                                                                                                                                                                                                                                                                                                                                                          2010-2024                                                                                                                                                                                                                                                                                                                                                                                                                                                                                                                                          (MARKET PRICES)</t>
  </si>
  <si>
    <t>GROSS DOMESTIC PRODUCT BY INDUSTRY OF ORIGIN                                                                                                                                                                                                                                                                                                                                                                                                                                                    ANALYSIS - % CHANGE                                                                                                                                                                                                                                                                                                                                                                                                                                                                                                                            2010-2024                                                                                                                                                                                                                                                                                                                                                                                                                                 (CURRENT MARKET PRICES)</t>
  </si>
  <si>
    <t>GROSS DOMESTIC PRODUCT                                                                                                                                                                                                                                                                                                                                                                         CONTRIBUTION BY INDUSTRY OF ORIGIN                                                                                                                                                                                                                                                                                                                                                                     2010-2024                                                                                                                                                                                                                                                                                                                                                                                                                             (MARKET PRICES)</t>
  </si>
  <si>
    <t>GROSS DOMESTIC PRODUCT BY SELECTED SUB-INDUSTRY                                                                                                                                                                                                                                                                                                                                                                                                                                                2010-2024                                                                                                                                                                                                                                                                                                                                                                                                                                                                                                                                                       (BASIC PRICES)</t>
  </si>
  <si>
    <t>The Gross Domestic Product (GDP) is a measure of the economy which tracks the development of a country. The GDP estimates are based from Supply and Use Tables (SUT). The SUT is utilised as an economic snapshot of a country and broken down by mapping products and activities done within a country's economic space. The BSS with the assistance of CARTAC/IMF has worked over the past two years to construct a new SUT for Barbados. This exercise has allowed us to restructure and rebase the GDP from a 2016 base year to a 2023 base year. The rebasing of the GDP provides a more relevant estimate according to the most recent economy patterns available according to data availability. The GDP estimates shown within this document has been rebased to the 2023 SUT, which contains the most recent reference year of 2024.</t>
  </si>
  <si>
    <t>The Gross Domestic Product (GDP) for 2024 was estimated with the most up-to-date data as at this period. This data was obtained from Administrative sources and surveys. GDP projections were used for some industries for at least the last two quarters of 2024.  The projection were based on three year moving averages and other alternate indicators.</t>
  </si>
  <si>
    <t>2020 to 2024</t>
  </si>
  <si>
    <t>(Base Year=2023)</t>
  </si>
  <si>
    <t>R</t>
  </si>
  <si>
    <t>S</t>
  </si>
  <si>
    <t>GDP for 2023</t>
  </si>
  <si>
    <t>REAL GROSS DOMESTIC PRODUCT BY INDUSTRY OF ORIGIN                                                                                                                                                                                                                                                                                                                                                                                                                                           ANALYSIS - % CHANGE                                                                                                                                                                                                                                                                                                                                                                                                                                                                                                                          2010-2024                                                                                                                                                                                                                                                                                                                                                                                                                                 (2023 CONSTANT PRICES)</t>
  </si>
  <si>
    <t xml:space="preserve">     Accommodation</t>
  </si>
  <si>
    <t xml:space="preserve">     Food Services</t>
  </si>
  <si>
    <t xml:space="preserve">     Finance</t>
  </si>
  <si>
    <t xml:space="preserve">     Insurance</t>
  </si>
  <si>
    <t>2024R</t>
  </si>
  <si>
    <t>Period Revised</t>
  </si>
  <si>
    <t>Revisions to the GDP since (31st July, 2025 edition) are:</t>
  </si>
  <si>
    <t>The updated Merchanting data series was received from the Central Bank of Barbados which allowed for the revision of this industry from 2010 to 2024.</t>
  </si>
  <si>
    <t>2010-2024</t>
  </si>
  <si>
    <t>Tourist expenditure from CTO was not available, so the 2024 tourist expenditure was estimated by the combined movement of the length of stay and tourist arrivals (Bednights).</t>
  </si>
  <si>
    <t>Gross Output estimation was calculated using the VAT ratio for the year on year 2023 &amp; 2024.</t>
  </si>
  <si>
    <t>Total Expenditure is still not available. Estimations were generated using the ratio movement of sales for the years 2020 to 2024 from the VAT database for restaurants. For accommodation, quarterly arrival numbers along with the length of stay is used to generate the volume estimates. The Hotel  price data from the Export Import Price Index (XMPI) was used as the price indicator to generate an estimated expenditure figure.</t>
  </si>
  <si>
    <t>REAL GROSS DOMESTIC PRODUCT BY INDUSTRY OF ORIGIN                                                                                                                                                                                                                                                                                                                                                                                                                                         2010-2024                                                                                                                                                                                                                                                                                                                                                                                                                                      2023 Prices                                                                                                                                                                                                                                                                                                                                                                                                                      (CONSTANT PRICES)</t>
  </si>
  <si>
    <t>GDP Differences by Industry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</si>
</sst>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_(* #,##0.00_);_(* \(#,##0.00\);_(* &quot;-&quot;??_);_(@_)"/>
    <numFmt numFmtId="165" formatCode="#,##0.0"/>
    <numFmt numFmtId="166" formatCode="#,##0.0000"/>
    <numFmt numFmtId="167" formatCode="0.0%"/>
    <numFmt numFmtId="168" formatCode="_(* #,##0.0_);_(* \(#,##0.0\);_(* &quot;-&quot;??_);_(@_)"/>
    <numFmt numFmtId="169" formatCode="0.0"/>
  </numFmts>
  <fonts count="13" x14ac:knownFonts="1">
    <font>
      <sz val="11"/>
      <color theme="1"/>
      <name val="Calibri"/>
      <family val="2"/>
      <scheme val="minor"/>
    </font>
    <font>
      <b/>
      <sz val="11"/>
      <color theme="1"/>
      <name val="Calibri"/>
      <family val="2"/>
      <scheme val="minor"/>
    </font>
    <font>
      <b/>
      <sz val="12"/>
      <color theme="1"/>
      <name val="Calibri"/>
      <family val="2"/>
      <scheme val="minor"/>
    </font>
    <font>
      <b/>
      <i/>
      <sz val="11"/>
      <color theme="1"/>
      <name val="Calibri"/>
      <family val="2"/>
      <scheme val="minor"/>
    </font>
    <font>
      <i/>
      <sz val="11"/>
      <color theme="1"/>
      <name val="Calibri"/>
      <family val="2"/>
      <scheme val="minor"/>
    </font>
    <font>
      <b/>
      <u/>
      <sz val="18"/>
      <color theme="1"/>
      <name val="Calibri"/>
      <family val="2"/>
      <scheme val="minor"/>
    </font>
    <font>
      <sz val="14"/>
      <color theme="1"/>
      <name val="Calibri"/>
      <family val="2"/>
      <scheme val="minor"/>
    </font>
    <font>
      <b/>
      <i/>
      <sz val="14"/>
      <color theme="1"/>
      <name val="Calibri"/>
      <family val="2"/>
      <scheme val="minor"/>
    </font>
    <font>
      <b/>
      <sz val="14"/>
      <color theme="1"/>
      <name val="Calibri"/>
      <family val="2"/>
      <scheme val="minor"/>
    </font>
    <font>
      <sz val="14"/>
      <name val="Calibri"/>
      <family val="2"/>
      <scheme val="minor"/>
    </font>
    <font>
      <sz val="11"/>
      <color theme="1"/>
      <name val="Calibri"/>
      <family val="2"/>
      <scheme val="minor"/>
    </font>
    <font>
      <b/>
      <sz val="14"/>
      <color rgb="FFFF0000"/>
      <name val="Calibri"/>
      <family val="2"/>
      <scheme val="minor"/>
    </font>
    <font>
      <sz val="8"/>
      <name val="Calibri"/>
      <family val="2"/>
      <scheme val="minor"/>
    </font>
  </fonts>
  <fills count="7">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1" tint="4.9989318521683403E-2"/>
        <bgColor indexed="64"/>
      </patternFill>
    </fill>
    <fill>
      <patternFill patternType="solid">
        <fgColor theme="6" tint="0.79998168889431442"/>
        <bgColor indexed="64"/>
      </patternFill>
    </fill>
    <fill>
      <patternFill patternType="solid">
        <fgColor theme="0" tint="-0.14999847407452621"/>
        <bgColor indexed="64"/>
      </patternFill>
    </fill>
  </fills>
  <borders count="50">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thin">
        <color indexed="64"/>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bottom style="thin">
        <color indexed="64"/>
      </bottom>
      <diagonal/>
    </border>
    <border>
      <left/>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top/>
      <bottom/>
      <diagonal/>
    </border>
    <border>
      <left/>
      <right style="medium">
        <color indexed="64"/>
      </right>
      <top/>
      <bottom style="thin">
        <color indexed="64"/>
      </bottom>
      <diagonal/>
    </border>
    <border>
      <left style="thin">
        <color indexed="64"/>
      </left>
      <right style="medium">
        <color indexed="64"/>
      </right>
      <top/>
      <bottom style="medium">
        <color indexed="64"/>
      </bottom>
      <diagonal/>
    </border>
    <border>
      <left style="thin">
        <color indexed="64"/>
      </left>
      <right/>
      <top style="thin">
        <color indexed="64"/>
      </top>
      <bottom/>
      <diagonal/>
    </border>
    <border>
      <left style="thin">
        <color indexed="64"/>
      </left>
      <right/>
      <top style="medium">
        <color indexed="64"/>
      </top>
      <bottom style="medium">
        <color indexed="64"/>
      </bottom>
      <diagonal/>
    </border>
    <border>
      <left style="thin">
        <color indexed="64"/>
      </left>
      <right/>
      <top style="thin">
        <color indexed="64"/>
      </top>
      <bottom style="medium">
        <color indexed="64"/>
      </bottom>
      <diagonal/>
    </border>
    <border>
      <left style="medium">
        <color indexed="64"/>
      </left>
      <right/>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s>
  <cellStyleXfs count="3">
    <xf numFmtId="0" fontId="0" fillId="0" borderId="0"/>
    <xf numFmtId="164" fontId="10" fillId="0" borderId="0" applyFont="0" applyFill="0" applyBorder="0" applyAlignment="0" applyProtection="0"/>
    <xf numFmtId="9" fontId="10" fillId="0" borderId="0" applyFont="0" applyFill="0" applyBorder="0" applyAlignment="0" applyProtection="0"/>
  </cellStyleXfs>
  <cellXfs count="184">
    <xf numFmtId="0" fontId="0" fillId="0" borderId="0" xfId="0"/>
    <xf numFmtId="0" fontId="0" fillId="0" borderId="6" xfId="0" applyBorder="1"/>
    <xf numFmtId="0" fontId="0" fillId="0" borderId="7" xfId="0" applyBorder="1"/>
    <xf numFmtId="0" fontId="2" fillId="0" borderId="7" xfId="0" applyFont="1" applyBorder="1" applyAlignment="1">
      <alignment horizontal="center"/>
    </xf>
    <xf numFmtId="0" fontId="2" fillId="0" borderId="8" xfId="0" applyFont="1" applyBorder="1" applyAlignment="1">
      <alignment horizontal="center"/>
    </xf>
    <xf numFmtId="165" fontId="0" fillId="0" borderId="0" xfId="0" applyNumberFormat="1"/>
    <xf numFmtId="0" fontId="0" fillId="0" borderId="15" xfId="0" applyBorder="1"/>
    <xf numFmtId="0" fontId="3" fillId="0" borderId="20" xfId="0" applyFont="1" applyBorder="1"/>
    <xf numFmtId="0" fontId="0" fillId="0" borderId="7" xfId="0" applyBorder="1" applyAlignment="1">
      <alignment horizontal="center"/>
    </xf>
    <xf numFmtId="0" fontId="0" fillId="0" borderId="8" xfId="0" applyBorder="1" applyAlignment="1">
      <alignment horizontal="center"/>
    </xf>
    <xf numFmtId="0" fontId="1" fillId="0" borderId="20" xfId="0" applyFont="1" applyBorder="1"/>
    <xf numFmtId="0" fontId="0" fillId="0" borderId="0" xfId="0" applyAlignment="1">
      <alignment horizontal="center"/>
    </xf>
    <xf numFmtId="0" fontId="0" fillId="0" borderId="21" xfId="0" applyBorder="1"/>
    <xf numFmtId="0" fontId="3" fillId="0" borderId="0" xfId="0" applyFont="1"/>
    <xf numFmtId="165" fontId="3" fillId="0" borderId="0" xfId="0" applyNumberFormat="1" applyFont="1"/>
    <xf numFmtId="0" fontId="0" fillId="3" borderId="0" xfId="0" applyFill="1"/>
    <xf numFmtId="0" fontId="6" fillId="3" borderId="0" xfId="0" applyFont="1" applyFill="1" applyAlignment="1">
      <alignment horizontal="left" vertical="center" wrapText="1"/>
    </xf>
    <xf numFmtId="0" fontId="6" fillId="3" borderId="15" xfId="0" applyFont="1" applyFill="1" applyBorder="1" applyAlignment="1">
      <alignment horizontal="left" vertical="center" wrapText="1"/>
    </xf>
    <xf numFmtId="164" fontId="6" fillId="3" borderId="15" xfId="1" applyFont="1" applyFill="1" applyBorder="1" applyAlignment="1">
      <alignment horizontal="left" vertical="center" wrapText="1"/>
    </xf>
    <xf numFmtId="167" fontId="6" fillId="3" borderId="15" xfId="2" applyNumberFormat="1" applyFont="1" applyFill="1" applyBorder="1" applyAlignment="1">
      <alignment horizontal="right" vertical="center" wrapText="1"/>
    </xf>
    <xf numFmtId="167" fontId="11" fillId="3" borderId="15" xfId="2" applyNumberFormat="1" applyFont="1" applyFill="1" applyBorder="1" applyAlignment="1">
      <alignment horizontal="right" vertical="center" wrapText="1"/>
    </xf>
    <xf numFmtId="164" fontId="8" fillId="3" borderId="15" xfId="0" applyNumberFormat="1" applyFont="1" applyFill="1" applyBorder="1" applyAlignment="1">
      <alignment horizontal="left" vertical="center" wrapText="1"/>
    </xf>
    <xf numFmtId="164" fontId="7" fillId="3" borderId="15" xfId="0" applyNumberFormat="1" applyFont="1" applyFill="1" applyBorder="1" applyAlignment="1">
      <alignment horizontal="left" vertical="center" wrapText="1"/>
    </xf>
    <xf numFmtId="0" fontId="8" fillId="2" borderId="15" xfId="0" applyFont="1" applyFill="1" applyBorder="1" applyAlignment="1">
      <alignment horizontal="center" vertical="center" wrapText="1"/>
    </xf>
    <xf numFmtId="167" fontId="8" fillId="3" borderId="15" xfId="0" applyNumberFormat="1" applyFont="1" applyFill="1" applyBorder="1" applyAlignment="1">
      <alignment horizontal="right" vertical="center" wrapText="1"/>
    </xf>
    <xf numFmtId="167" fontId="11" fillId="3" borderId="0" xfId="2" applyNumberFormat="1" applyFont="1" applyFill="1" applyBorder="1" applyAlignment="1">
      <alignment horizontal="right" vertical="center" wrapText="1"/>
    </xf>
    <xf numFmtId="164" fontId="8" fillId="3" borderId="15" xfId="1" applyFont="1" applyFill="1" applyBorder="1" applyAlignment="1">
      <alignment horizontal="left" vertical="center" wrapText="1"/>
    </xf>
    <xf numFmtId="0" fontId="8" fillId="4" borderId="15" xfId="0" applyFont="1" applyFill="1" applyBorder="1" applyAlignment="1">
      <alignment horizontal="center" vertical="center" wrapText="1"/>
    </xf>
    <xf numFmtId="164" fontId="6" fillId="4" borderId="15" xfId="1" applyFont="1" applyFill="1" applyBorder="1" applyAlignment="1">
      <alignment horizontal="left" vertical="center" wrapText="1"/>
    </xf>
    <xf numFmtId="164" fontId="8" fillId="4" borderId="15" xfId="1" applyFont="1" applyFill="1" applyBorder="1" applyAlignment="1">
      <alignment horizontal="left" vertical="center" wrapText="1"/>
    </xf>
    <xf numFmtId="164" fontId="6" fillId="4" borderId="0" xfId="1" applyFont="1" applyFill="1" applyBorder="1" applyAlignment="1">
      <alignment horizontal="left" vertical="center" wrapText="1"/>
    </xf>
    <xf numFmtId="164" fontId="8" fillId="4" borderId="0" xfId="1" applyFont="1" applyFill="1" applyBorder="1" applyAlignment="1">
      <alignment horizontal="left" vertical="center" wrapText="1"/>
    </xf>
    <xf numFmtId="0" fontId="0" fillId="4" borderId="0" xfId="0" applyFill="1"/>
    <xf numFmtId="0" fontId="6" fillId="0" borderId="0" xfId="0" applyFont="1" applyAlignment="1">
      <alignment horizontal="left" vertical="center" wrapText="1"/>
    </xf>
    <xf numFmtId="167" fontId="6" fillId="3" borderId="15" xfId="1" applyNumberFormat="1" applyFont="1" applyFill="1" applyBorder="1" applyAlignment="1">
      <alignment horizontal="left" vertical="center" wrapText="1"/>
    </xf>
    <xf numFmtId="0" fontId="6" fillId="6" borderId="4" xfId="0" applyFont="1" applyFill="1" applyBorder="1" applyAlignment="1">
      <alignment horizontal="center" vertical="center"/>
    </xf>
    <xf numFmtId="0" fontId="8" fillId="2" borderId="16" xfId="0" applyFont="1" applyFill="1" applyBorder="1" applyAlignment="1">
      <alignment horizontal="center"/>
    </xf>
    <xf numFmtId="0" fontId="9" fillId="3" borderId="16" xfId="0" applyFont="1" applyFill="1" applyBorder="1" applyAlignment="1">
      <alignment vertical="center" wrapText="1"/>
    </xf>
    <xf numFmtId="0" fontId="9" fillId="3" borderId="19" xfId="0" applyFont="1" applyFill="1" applyBorder="1" applyAlignment="1">
      <alignment vertical="center" wrapText="1"/>
    </xf>
    <xf numFmtId="167" fontId="0" fillId="0" borderId="0" xfId="2" applyNumberFormat="1" applyFont="1"/>
    <xf numFmtId="169" fontId="0" fillId="0" borderId="0" xfId="0" applyNumberFormat="1"/>
    <xf numFmtId="0" fontId="2" fillId="0" borderId="15" xfId="0" applyFont="1" applyBorder="1" applyAlignment="1">
      <alignment horizontal="center"/>
    </xf>
    <xf numFmtId="0" fontId="2" fillId="0" borderId="16" xfId="0" applyFont="1" applyBorder="1" applyAlignment="1">
      <alignment horizontal="center"/>
    </xf>
    <xf numFmtId="0" fontId="3" fillId="0" borderId="40" xfId="0" applyFont="1" applyBorder="1"/>
    <xf numFmtId="0" fontId="2" fillId="0" borderId="41" xfId="0" applyFont="1" applyBorder="1" applyAlignment="1">
      <alignment horizontal="center"/>
    </xf>
    <xf numFmtId="0" fontId="0" fillId="0" borderId="24" xfId="0" applyBorder="1"/>
    <xf numFmtId="0" fontId="0" fillId="0" borderId="41" xfId="0" applyBorder="1" applyAlignment="1">
      <alignment horizontal="center"/>
    </xf>
    <xf numFmtId="0" fontId="6" fillId="4" borderId="27" xfId="0" applyFont="1" applyFill="1" applyBorder="1" applyAlignment="1">
      <alignment horizontal="left" vertical="center" wrapText="1"/>
    </xf>
    <xf numFmtId="0" fontId="0" fillId="0" borderId="0" xfId="0" applyProtection="1">
      <protection locked="0"/>
    </xf>
    <xf numFmtId="0" fontId="0" fillId="0" borderId="7" xfId="0" applyBorder="1" applyProtection="1">
      <protection locked="0"/>
    </xf>
    <xf numFmtId="0" fontId="2" fillId="0" borderId="7" xfId="0" applyFont="1" applyBorder="1" applyAlignment="1" applyProtection="1">
      <alignment horizontal="center"/>
      <protection locked="0"/>
    </xf>
    <xf numFmtId="0" fontId="2" fillId="0" borderId="41" xfId="0" applyFont="1" applyBorder="1" applyAlignment="1" applyProtection="1">
      <alignment horizontal="center"/>
      <protection locked="0"/>
    </xf>
    <xf numFmtId="0" fontId="2" fillId="0" borderId="8" xfId="0" applyFont="1" applyBorder="1" applyAlignment="1" applyProtection="1">
      <alignment horizontal="center"/>
      <protection locked="0"/>
    </xf>
    <xf numFmtId="0" fontId="0" fillId="0" borderId="9" xfId="0" applyBorder="1" applyProtection="1">
      <protection locked="0"/>
    </xf>
    <xf numFmtId="0" fontId="0" fillId="0" borderId="12" xfId="0" applyBorder="1" applyProtection="1">
      <protection locked="0"/>
    </xf>
    <xf numFmtId="165" fontId="0" fillId="0" borderId="15" xfId="0" applyNumberFormat="1" applyBorder="1" applyProtection="1">
      <protection locked="0"/>
    </xf>
    <xf numFmtId="165" fontId="0" fillId="0" borderId="16" xfId="0" applyNumberFormat="1" applyBorder="1" applyProtection="1">
      <protection locked="0"/>
    </xf>
    <xf numFmtId="0" fontId="3" fillId="0" borderId="12" xfId="0" applyFont="1" applyBorder="1" applyProtection="1">
      <protection locked="0"/>
    </xf>
    <xf numFmtId="165" fontId="3" fillId="0" borderId="15" xfId="0" applyNumberFormat="1" applyFont="1" applyBorder="1" applyProtection="1">
      <protection locked="0"/>
    </xf>
    <xf numFmtId="0" fontId="1" fillId="0" borderId="12" xfId="0" applyFont="1" applyBorder="1" applyProtection="1">
      <protection locked="0"/>
    </xf>
    <xf numFmtId="165" fontId="1" fillId="0" borderId="15" xfId="0" applyNumberFormat="1" applyFont="1" applyBorder="1" applyProtection="1">
      <protection locked="0"/>
    </xf>
    <xf numFmtId="165" fontId="1" fillId="0" borderId="16" xfId="0" applyNumberFormat="1" applyFont="1" applyBorder="1" applyProtection="1">
      <protection locked="0"/>
    </xf>
    <xf numFmtId="0" fontId="0" fillId="0" borderId="15" xfId="0" applyBorder="1" applyProtection="1">
      <protection locked="0"/>
    </xf>
    <xf numFmtId="166" fontId="0" fillId="0" borderId="15" xfId="0" applyNumberFormat="1" applyBorder="1" applyProtection="1">
      <protection locked="0"/>
    </xf>
    <xf numFmtId="0" fontId="0" fillId="0" borderId="24" xfId="0" applyBorder="1" applyProtection="1">
      <protection locked="0"/>
    </xf>
    <xf numFmtId="0" fontId="0" fillId="0" borderId="16" xfId="0" applyBorder="1" applyProtection="1">
      <protection locked="0"/>
    </xf>
    <xf numFmtId="0" fontId="1" fillId="0" borderId="17" xfId="0" applyFont="1" applyBorder="1" applyProtection="1">
      <protection locked="0"/>
    </xf>
    <xf numFmtId="165" fontId="1" fillId="0" borderId="18" xfId="0" applyNumberFormat="1" applyFont="1" applyBorder="1" applyProtection="1">
      <protection locked="0"/>
    </xf>
    <xf numFmtId="165" fontId="1" fillId="0" borderId="19" xfId="0" applyNumberFormat="1" applyFont="1" applyBorder="1" applyProtection="1">
      <protection locked="0"/>
    </xf>
    <xf numFmtId="0" fontId="1" fillId="2" borderId="10" xfId="0" applyFont="1" applyFill="1" applyBorder="1" applyAlignment="1" applyProtection="1">
      <alignment horizontal="center"/>
      <protection locked="0"/>
    </xf>
    <xf numFmtId="0" fontId="1" fillId="2" borderId="42" xfId="0" applyFont="1" applyFill="1" applyBorder="1" applyAlignment="1" applyProtection="1">
      <alignment horizontal="center"/>
      <protection locked="0"/>
    </xf>
    <xf numFmtId="0" fontId="1" fillId="2" borderId="11" xfId="0" applyFont="1" applyFill="1" applyBorder="1" applyAlignment="1" applyProtection="1">
      <alignment horizontal="center"/>
      <protection locked="0"/>
    </xf>
    <xf numFmtId="0" fontId="1" fillId="0" borderId="13" xfId="0" applyFont="1" applyBorder="1" applyAlignment="1" applyProtection="1">
      <alignment horizontal="center"/>
      <protection locked="0"/>
    </xf>
    <xf numFmtId="0" fontId="0" fillId="0" borderId="13" xfId="0" applyBorder="1" applyProtection="1">
      <protection locked="0"/>
    </xf>
    <xf numFmtId="0" fontId="0" fillId="0" borderId="3" xfId="0" applyBorder="1" applyProtection="1">
      <protection locked="0"/>
    </xf>
    <xf numFmtId="4" fontId="0" fillId="0" borderId="15" xfId="0" applyNumberFormat="1" applyBorder="1" applyProtection="1">
      <protection locked="0"/>
    </xf>
    <xf numFmtId="4" fontId="0" fillId="0" borderId="16" xfId="0" applyNumberFormat="1" applyBorder="1" applyProtection="1">
      <protection locked="0"/>
    </xf>
    <xf numFmtId="4" fontId="3" fillId="0" borderId="15" xfId="0" applyNumberFormat="1" applyFont="1" applyBorder="1" applyProtection="1">
      <protection locked="0"/>
    </xf>
    <xf numFmtId="4" fontId="3" fillId="0" borderId="16" xfId="0" applyNumberFormat="1" applyFont="1" applyBorder="1" applyProtection="1">
      <protection locked="0"/>
    </xf>
    <xf numFmtId="4" fontId="1" fillId="0" borderId="18" xfId="0" applyNumberFormat="1" applyFont="1" applyBorder="1" applyProtection="1">
      <protection locked="0"/>
    </xf>
    <xf numFmtId="4" fontId="1" fillId="0" borderId="19" xfId="0" applyNumberFormat="1" applyFont="1" applyBorder="1" applyProtection="1">
      <protection locked="0"/>
    </xf>
    <xf numFmtId="4" fontId="1" fillId="0" borderId="15" xfId="0" applyNumberFormat="1" applyFont="1" applyBorder="1" applyProtection="1">
      <protection locked="0"/>
    </xf>
    <xf numFmtId="4" fontId="1" fillId="0" borderId="16" xfId="0" applyNumberFormat="1" applyFont="1" applyBorder="1" applyProtection="1">
      <protection locked="0"/>
    </xf>
    <xf numFmtId="0" fontId="0" fillId="0" borderId="31" xfId="0" applyBorder="1" applyProtection="1">
      <protection locked="0"/>
    </xf>
    <xf numFmtId="0" fontId="0" fillId="0" borderId="23" xfId="0" applyBorder="1" applyProtection="1">
      <protection locked="0"/>
    </xf>
    <xf numFmtId="0" fontId="3" fillId="0" borderId="17" xfId="0" applyFont="1" applyBorder="1" applyProtection="1">
      <protection locked="0"/>
    </xf>
    <xf numFmtId="165" fontId="3" fillId="0" borderId="18" xfId="0" applyNumberFormat="1" applyFont="1" applyBorder="1" applyProtection="1">
      <protection locked="0"/>
    </xf>
    <xf numFmtId="165" fontId="3" fillId="0" borderId="19" xfId="0" applyNumberFormat="1" applyFont="1" applyBorder="1" applyProtection="1">
      <protection locked="0"/>
    </xf>
    <xf numFmtId="0" fontId="1" fillId="0" borderId="15" xfId="0" applyFont="1" applyBorder="1" applyProtection="1">
      <protection locked="0"/>
    </xf>
    <xf numFmtId="0" fontId="3" fillId="0" borderId="15" xfId="0" applyFont="1" applyBorder="1" applyProtection="1">
      <protection locked="0"/>
    </xf>
    <xf numFmtId="168" fontId="3" fillId="0" borderId="15" xfId="1" applyNumberFormat="1" applyFont="1" applyBorder="1" applyProtection="1">
      <protection locked="0"/>
    </xf>
    <xf numFmtId="168" fontId="3" fillId="0" borderId="16" xfId="1" applyNumberFormat="1" applyFont="1" applyBorder="1" applyProtection="1">
      <protection locked="0"/>
    </xf>
    <xf numFmtId="168" fontId="0" fillId="0" borderId="15" xfId="1" applyNumberFormat="1" applyFont="1" applyBorder="1" applyProtection="1">
      <protection locked="0"/>
    </xf>
    <xf numFmtId="168" fontId="0" fillId="0" borderId="16" xfId="1" applyNumberFormat="1" applyFont="1" applyBorder="1" applyProtection="1">
      <protection locked="0"/>
    </xf>
    <xf numFmtId="0" fontId="4" fillId="0" borderId="15" xfId="0" applyFont="1" applyBorder="1" applyProtection="1">
      <protection locked="0"/>
    </xf>
    <xf numFmtId="168" fontId="4" fillId="0" borderId="15" xfId="1" applyNumberFormat="1" applyFont="1" applyBorder="1" applyProtection="1">
      <protection locked="0"/>
    </xf>
    <xf numFmtId="168" fontId="4" fillId="0" borderId="16" xfId="1" applyNumberFormat="1" applyFont="1" applyBorder="1" applyProtection="1">
      <protection locked="0"/>
    </xf>
    <xf numFmtId="168" fontId="1" fillId="0" borderId="15" xfId="1" applyNumberFormat="1" applyFont="1" applyBorder="1" applyProtection="1">
      <protection locked="0"/>
    </xf>
    <xf numFmtId="168" fontId="1" fillId="0" borderId="16" xfId="1" applyNumberFormat="1" applyFont="1" applyBorder="1" applyProtection="1">
      <protection locked="0"/>
    </xf>
    <xf numFmtId="0" fontId="0" fillId="0" borderId="18" xfId="0" applyBorder="1" applyProtection="1">
      <protection locked="0"/>
    </xf>
    <xf numFmtId="168" fontId="3" fillId="0" borderId="18" xfId="1" applyNumberFormat="1" applyFont="1" applyBorder="1" applyProtection="1">
      <protection locked="0"/>
    </xf>
    <xf numFmtId="168" fontId="3" fillId="0" borderId="43" xfId="1" applyNumberFormat="1" applyFont="1" applyBorder="1" applyProtection="1">
      <protection locked="0"/>
    </xf>
    <xf numFmtId="168" fontId="3" fillId="0" borderId="19" xfId="1" applyNumberFormat="1" applyFont="1" applyBorder="1" applyProtection="1">
      <protection locked="0"/>
    </xf>
    <xf numFmtId="0" fontId="6" fillId="6" borderId="34" xfId="0" applyFont="1" applyFill="1" applyBorder="1" applyAlignment="1">
      <alignment vertical="center" wrapText="1"/>
    </xf>
    <xf numFmtId="0" fontId="6" fillId="6" borderId="35" xfId="0" applyFont="1" applyFill="1" applyBorder="1" applyAlignment="1">
      <alignment vertical="center" wrapText="1"/>
    </xf>
    <xf numFmtId="0" fontId="6" fillId="3" borderId="7" xfId="0" applyFont="1" applyFill="1" applyBorder="1" applyAlignment="1">
      <alignment vertical="center" wrapText="1"/>
    </xf>
    <xf numFmtId="0" fontId="6" fillId="3" borderId="13" xfId="0" applyFont="1" applyFill="1" applyBorder="1" applyAlignment="1">
      <alignment vertical="center" wrapText="1"/>
    </xf>
    <xf numFmtId="165" fontId="3" fillId="0" borderId="16" xfId="0" applyNumberFormat="1" applyFont="1" applyBorder="1" applyProtection="1">
      <protection locked="0"/>
    </xf>
    <xf numFmtId="0" fontId="0" fillId="0" borderId="45" xfId="0" applyBorder="1" applyProtection="1">
      <protection locked="0"/>
    </xf>
    <xf numFmtId="0" fontId="1" fillId="2" borderId="46" xfId="0" applyFont="1" applyFill="1" applyBorder="1" applyAlignment="1" applyProtection="1">
      <alignment horizontal="center"/>
      <protection locked="0"/>
    </xf>
    <xf numFmtId="0" fontId="6" fillId="3" borderId="19" xfId="0" applyFont="1" applyFill="1" applyBorder="1" applyAlignment="1">
      <alignment vertical="center" wrapText="1"/>
    </xf>
    <xf numFmtId="167" fontId="6" fillId="3" borderId="0" xfId="1" applyNumberFormat="1" applyFont="1" applyFill="1" applyBorder="1" applyAlignment="1">
      <alignment horizontal="left" vertical="center" wrapText="1"/>
    </xf>
    <xf numFmtId="0" fontId="0" fillId="3" borderId="0" xfId="0" applyFill="1" applyAlignment="1">
      <alignment horizontal="center" wrapText="1"/>
    </xf>
    <xf numFmtId="0" fontId="6" fillId="6" borderId="4" xfId="0" applyFont="1" applyFill="1" applyBorder="1" applyAlignment="1">
      <alignment horizontal="left"/>
    </xf>
    <xf numFmtId="0" fontId="6" fillId="6" borderId="0" xfId="0" applyFont="1" applyFill="1" applyAlignment="1">
      <alignment horizontal="left"/>
    </xf>
    <xf numFmtId="0" fontId="6" fillId="6" borderId="5" xfId="0" applyFont="1" applyFill="1" applyBorder="1" applyAlignment="1">
      <alignment horizontal="left"/>
    </xf>
    <xf numFmtId="0" fontId="6" fillId="6" borderId="0" xfId="0" applyFont="1" applyFill="1" applyAlignment="1">
      <alignment horizontal="left" vertical="center" wrapText="1"/>
    </xf>
    <xf numFmtId="0" fontId="6" fillId="6" borderId="5" xfId="0" applyFont="1" applyFill="1" applyBorder="1" applyAlignment="1">
      <alignment horizontal="left" vertical="center" wrapText="1"/>
    </xf>
    <xf numFmtId="0" fontId="8" fillId="2" borderId="15" xfId="0" applyFont="1" applyFill="1" applyBorder="1" applyAlignment="1">
      <alignment horizontal="center" vertical="center" wrapText="1"/>
    </xf>
    <xf numFmtId="0" fontId="6" fillId="6" borderId="4" xfId="0" applyFont="1" applyFill="1" applyBorder="1" applyAlignment="1">
      <alignment horizontal="center" vertical="top"/>
    </xf>
    <xf numFmtId="0" fontId="6" fillId="6" borderId="33" xfId="0" applyFont="1" applyFill="1" applyBorder="1" applyAlignment="1">
      <alignment horizontal="center" vertical="top"/>
    </xf>
    <xf numFmtId="0" fontId="8" fillId="2" borderId="24" xfId="0" applyFont="1" applyFill="1" applyBorder="1" applyAlignment="1">
      <alignment horizontal="center" vertical="center" wrapText="1"/>
    </xf>
    <xf numFmtId="0" fontId="8" fillId="2" borderId="14" xfId="0" applyFont="1" applyFill="1" applyBorder="1" applyAlignment="1">
      <alignment horizontal="center" vertical="center" wrapText="1"/>
    </xf>
    <xf numFmtId="0" fontId="8" fillId="2" borderId="7" xfId="0" applyFont="1" applyFill="1" applyBorder="1" applyAlignment="1">
      <alignment horizontal="center" vertical="center" wrapText="1"/>
    </xf>
    <xf numFmtId="0" fontId="8" fillId="2" borderId="13" xfId="0" applyFont="1" applyFill="1" applyBorder="1" applyAlignment="1">
      <alignment horizontal="center" vertical="center" wrapText="1"/>
    </xf>
    <xf numFmtId="0" fontId="6" fillId="6" borderId="1" xfId="0" applyFont="1" applyFill="1" applyBorder="1" applyAlignment="1">
      <alignment horizontal="left" vertical="center" wrapText="1"/>
    </xf>
    <xf numFmtId="0" fontId="6" fillId="6" borderId="2" xfId="0" applyFont="1" applyFill="1" applyBorder="1" applyAlignment="1">
      <alignment horizontal="left" vertical="center" wrapText="1"/>
    </xf>
    <xf numFmtId="0" fontId="6" fillId="6" borderId="3" xfId="0" applyFont="1" applyFill="1" applyBorder="1" applyAlignment="1">
      <alignment horizontal="left" vertical="center" wrapText="1"/>
    </xf>
    <xf numFmtId="0" fontId="6" fillId="6" borderId="4" xfId="0" applyFont="1" applyFill="1" applyBorder="1" applyAlignment="1">
      <alignment horizontal="left" vertical="center" wrapText="1"/>
    </xf>
    <xf numFmtId="0" fontId="6" fillId="6" borderId="33" xfId="0" applyFont="1" applyFill="1" applyBorder="1" applyAlignment="1">
      <alignment horizontal="left" vertical="center" wrapText="1"/>
    </xf>
    <xf numFmtId="0" fontId="6" fillId="6" borderId="34" xfId="0" applyFont="1" applyFill="1" applyBorder="1" applyAlignment="1">
      <alignment horizontal="left" vertical="center" wrapText="1"/>
    </xf>
    <xf numFmtId="0" fontId="6" fillId="6" borderId="35" xfId="0" applyFont="1" applyFill="1" applyBorder="1" applyAlignment="1">
      <alignment horizontal="left" vertical="center" wrapText="1"/>
    </xf>
    <xf numFmtId="0" fontId="5" fillId="5" borderId="0" xfId="0" applyFont="1" applyFill="1" applyAlignment="1">
      <alignment horizontal="center"/>
    </xf>
    <xf numFmtId="0" fontId="5" fillId="5" borderId="28" xfId="0" applyFont="1" applyFill="1" applyBorder="1" applyAlignment="1">
      <alignment horizontal="center"/>
    </xf>
    <xf numFmtId="0" fontId="5" fillId="5" borderId="29" xfId="0" applyFont="1" applyFill="1" applyBorder="1" applyAlignment="1">
      <alignment horizontal="center"/>
    </xf>
    <xf numFmtId="0" fontId="5" fillId="5" borderId="30" xfId="0" applyFont="1" applyFill="1" applyBorder="1" applyAlignment="1">
      <alignment horizontal="center"/>
    </xf>
    <xf numFmtId="0" fontId="8" fillId="2" borderId="27" xfId="0" applyFont="1" applyFill="1" applyBorder="1" applyAlignment="1">
      <alignment horizontal="center" vertical="center" wrapText="1"/>
    </xf>
    <xf numFmtId="0" fontId="8" fillId="2" borderId="24" xfId="0" applyFont="1" applyFill="1" applyBorder="1" applyAlignment="1">
      <alignment horizontal="center"/>
    </xf>
    <xf numFmtId="0" fontId="8" fillId="2" borderId="27" xfId="0" applyFont="1" applyFill="1" applyBorder="1" applyAlignment="1">
      <alignment horizontal="center"/>
    </xf>
    <xf numFmtId="0" fontId="8" fillId="2" borderId="14" xfId="0" applyFont="1" applyFill="1" applyBorder="1" applyAlignment="1">
      <alignment horizontal="center"/>
    </xf>
    <xf numFmtId="0" fontId="6" fillId="3" borderId="43" xfId="0" applyFont="1" applyFill="1" applyBorder="1" applyAlignment="1">
      <alignment horizontal="center" vertical="center"/>
    </xf>
    <xf numFmtId="0" fontId="6" fillId="3" borderId="48" xfId="0" applyFont="1" applyFill="1" applyBorder="1" applyAlignment="1">
      <alignment horizontal="center" vertical="center"/>
    </xf>
    <xf numFmtId="0" fontId="6" fillId="3" borderId="49" xfId="0" applyFont="1" applyFill="1" applyBorder="1" applyAlignment="1">
      <alignment horizontal="center" vertical="center"/>
    </xf>
    <xf numFmtId="0" fontId="8" fillId="2" borderId="15" xfId="0" applyFont="1" applyFill="1" applyBorder="1" applyAlignment="1">
      <alignment horizontal="center"/>
    </xf>
    <xf numFmtId="0" fontId="6" fillId="3" borderId="47" xfId="0" applyFont="1" applyFill="1" applyBorder="1" applyAlignment="1">
      <alignment horizontal="center" vertical="center"/>
    </xf>
    <xf numFmtId="0" fontId="8" fillId="2" borderId="22" xfId="0" applyFont="1" applyFill="1" applyBorder="1" applyAlignment="1">
      <alignment horizontal="center"/>
    </xf>
    <xf numFmtId="0" fontId="6" fillId="3" borderId="37" xfId="0" applyFont="1" applyFill="1" applyBorder="1" applyAlignment="1">
      <alignment horizontal="center" vertical="center"/>
    </xf>
    <xf numFmtId="0" fontId="6" fillId="3" borderId="18" xfId="0" applyFont="1" applyFill="1" applyBorder="1" applyAlignment="1">
      <alignment horizontal="center" vertical="center"/>
    </xf>
    <xf numFmtId="0" fontId="9" fillId="3" borderId="18" xfId="0" applyFont="1" applyFill="1" applyBorder="1" applyAlignment="1">
      <alignment horizontal="center" vertical="center"/>
    </xf>
    <xf numFmtId="0" fontId="6" fillId="3" borderId="36" xfId="0" applyFont="1" applyFill="1" applyBorder="1" applyAlignment="1">
      <alignment horizontal="center" vertical="center"/>
    </xf>
    <xf numFmtId="0" fontId="6" fillId="3" borderId="25" xfId="0" applyFont="1" applyFill="1" applyBorder="1" applyAlignment="1">
      <alignment horizontal="center" vertical="center"/>
    </xf>
    <xf numFmtId="0" fontId="6" fillId="3" borderId="26" xfId="0" applyFont="1" applyFill="1" applyBorder="1" applyAlignment="1">
      <alignment horizontal="center" vertical="center"/>
    </xf>
    <xf numFmtId="0" fontId="6" fillId="3" borderId="24" xfId="0" applyFont="1" applyFill="1" applyBorder="1" applyAlignment="1">
      <alignment horizontal="center" vertical="center"/>
    </xf>
    <xf numFmtId="0" fontId="6" fillId="3" borderId="27" xfId="0" applyFont="1" applyFill="1" applyBorder="1" applyAlignment="1">
      <alignment horizontal="center" vertical="center"/>
    </xf>
    <xf numFmtId="0" fontId="6" fillId="3" borderId="14" xfId="0" applyFont="1" applyFill="1" applyBorder="1" applyAlignment="1">
      <alignment horizontal="center" vertical="center"/>
    </xf>
    <xf numFmtId="0" fontId="9" fillId="3" borderId="7" xfId="0" applyFont="1" applyFill="1" applyBorder="1" applyAlignment="1">
      <alignment horizontal="center" vertical="center"/>
    </xf>
    <xf numFmtId="0" fontId="6" fillId="3" borderId="22" xfId="0" applyFont="1" applyFill="1" applyBorder="1" applyAlignment="1">
      <alignment horizontal="center" vertical="center"/>
    </xf>
    <xf numFmtId="0" fontId="6" fillId="3" borderId="15" xfId="0" applyFont="1" applyFill="1" applyBorder="1" applyAlignment="1">
      <alignment horizontal="center" vertical="center"/>
    </xf>
    <xf numFmtId="0" fontId="6" fillId="3" borderId="13" xfId="0" applyFont="1" applyFill="1" applyBorder="1" applyAlignment="1">
      <alignment horizontal="center" vertical="center"/>
    </xf>
    <xf numFmtId="0" fontId="9" fillId="3" borderId="13" xfId="0" applyFont="1" applyFill="1" applyBorder="1" applyAlignment="1">
      <alignment horizontal="center" vertical="center" wrapText="1"/>
    </xf>
    <xf numFmtId="0" fontId="1" fillId="0" borderId="0" xfId="0" applyFont="1" applyAlignment="1">
      <alignment horizontal="center" vertical="top" wrapText="1"/>
    </xf>
    <xf numFmtId="0" fontId="1" fillId="0" borderId="5" xfId="0" applyFont="1" applyBorder="1" applyAlignment="1">
      <alignment horizontal="center" vertical="top"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0" xfId="0" applyFont="1" applyAlignment="1">
      <alignment horizontal="center" vertical="center" wrapText="1"/>
    </xf>
    <xf numFmtId="0" fontId="1" fillId="0" borderId="5" xfId="0" applyFont="1" applyBorder="1" applyAlignment="1">
      <alignment horizontal="center" vertical="center" wrapText="1"/>
    </xf>
    <xf numFmtId="0" fontId="1" fillId="0" borderId="44" xfId="0" applyFont="1" applyBorder="1" applyAlignment="1">
      <alignment horizontal="center" vertical="center" wrapText="1"/>
    </xf>
    <xf numFmtId="0" fontId="1" fillId="0" borderId="32" xfId="0" applyFont="1" applyBorder="1" applyAlignment="1">
      <alignment horizontal="center" vertical="center" wrapText="1"/>
    </xf>
    <xf numFmtId="0" fontId="1" fillId="0" borderId="39" xfId="0" applyFont="1" applyBorder="1" applyAlignment="1">
      <alignment horizontal="center" vertical="center" wrapText="1"/>
    </xf>
    <xf numFmtId="0" fontId="1" fillId="0" borderId="1" xfId="0" applyFont="1" applyBorder="1" applyAlignment="1">
      <alignment horizontal="center" wrapText="1"/>
    </xf>
    <xf numFmtId="0" fontId="1" fillId="0" borderId="2" xfId="0" applyFont="1" applyBorder="1" applyAlignment="1">
      <alignment horizontal="center" wrapText="1"/>
    </xf>
    <xf numFmtId="0" fontId="1" fillId="0" borderId="3" xfId="0" applyFont="1" applyBorder="1" applyAlignment="1">
      <alignment horizontal="center" wrapText="1"/>
    </xf>
    <xf numFmtId="0" fontId="1" fillId="0" borderId="4" xfId="0" applyFont="1" applyBorder="1" applyAlignment="1">
      <alignment horizontal="center" wrapText="1"/>
    </xf>
    <xf numFmtId="0" fontId="1" fillId="0" borderId="0" xfId="0" applyFont="1" applyAlignment="1">
      <alignment horizontal="center" wrapText="1"/>
    </xf>
    <xf numFmtId="0" fontId="1" fillId="0" borderId="5" xfId="0" applyFont="1" applyBorder="1" applyAlignment="1">
      <alignment horizontal="center" wrapText="1"/>
    </xf>
    <xf numFmtId="0" fontId="1" fillId="0" borderId="44" xfId="0" applyFont="1" applyBorder="1" applyAlignment="1">
      <alignment horizontal="center" wrapText="1"/>
    </xf>
    <xf numFmtId="0" fontId="1" fillId="0" borderId="32" xfId="0" applyFont="1" applyBorder="1" applyAlignment="1">
      <alignment horizontal="center" wrapText="1"/>
    </xf>
    <xf numFmtId="0" fontId="1" fillId="0" borderId="39" xfId="0" applyFont="1" applyBorder="1" applyAlignment="1">
      <alignment horizontal="center" wrapText="1"/>
    </xf>
    <xf numFmtId="0" fontId="1" fillId="0" borderId="38" xfId="0" applyFont="1" applyBorder="1" applyAlignment="1">
      <alignment horizontal="center" vertical="top" wrapText="1"/>
    </xf>
    <xf numFmtId="0" fontId="1" fillId="0" borderId="31" xfId="0" applyFont="1" applyBorder="1" applyAlignment="1">
      <alignment horizontal="center" vertical="top" wrapText="1"/>
    </xf>
    <xf numFmtId="0" fontId="1" fillId="0" borderId="32" xfId="0" applyFont="1" applyBorder="1" applyAlignment="1">
      <alignment horizontal="center" vertical="top" wrapText="1"/>
    </xf>
    <xf numFmtId="0" fontId="1" fillId="0" borderId="39" xfId="0" applyFont="1" applyBorder="1" applyAlignment="1">
      <alignment horizontal="center" vertical="top" wrapText="1"/>
    </xf>
  </cellXfs>
  <cellStyles count="3">
    <cellStyle name="Comma" xfId="1" builtinId="3"/>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absolute">
    <xdr:from>
      <xdr:col>13</xdr:col>
      <xdr:colOff>681990</xdr:colOff>
      <xdr:row>0</xdr:row>
      <xdr:rowOff>0</xdr:rowOff>
    </xdr:from>
    <xdr:to>
      <xdr:col>15</xdr:col>
      <xdr:colOff>457200</xdr:colOff>
      <xdr:row>3</xdr:row>
      <xdr:rowOff>97964</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2111990" y="0"/>
          <a:ext cx="1165860" cy="63707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absolute">
    <xdr:from>
      <xdr:col>13</xdr:col>
      <xdr:colOff>520065</xdr:colOff>
      <xdr:row>0</xdr:row>
      <xdr:rowOff>24765</xdr:rowOff>
    </xdr:from>
    <xdr:to>
      <xdr:col>15</xdr:col>
      <xdr:colOff>437487</xdr:colOff>
      <xdr:row>3</xdr:row>
      <xdr:rowOff>135313</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11435715" y="24765"/>
          <a:ext cx="1188057" cy="661093"/>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absolute">
    <xdr:from>
      <xdr:col>13</xdr:col>
      <xdr:colOff>453390</xdr:colOff>
      <xdr:row>0</xdr:row>
      <xdr:rowOff>0</xdr:rowOff>
    </xdr:from>
    <xdr:to>
      <xdr:col>15</xdr:col>
      <xdr:colOff>380337</xdr:colOff>
      <xdr:row>3</xdr:row>
      <xdr:rowOff>93403</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11635740" y="0"/>
          <a:ext cx="1184247" cy="640138"/>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absolute">
    <xdr:from>
      <xdr:col>13</xdr:col>
      <xdr:colOff>481965</xdr:colOff>
      <xdr:row>0</xdr:row>
      <xdr:rowOff>19050</xdr:rowOff>
    </xdr:from>
    <xdr:to>
      <xdr:col>15</xdr:col>
      <xdr:colOff>408912</xdr:colOff>
      <xdr:row>3</xdr:row>
      <xdr:rowOff>116263</xdr:rowOff>
    </xdr:to>
    <xdr:pic>
      <xdr:nvPicPr>
        <xdr:cNvPr id="2" name="Picture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11073765" y="19050"/>
          <a:ext cx="1146147" cy="659188"/>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absolute">
    <xdr:from>
      <xdr:col>13</xdr:col>
      <xdr:colOff>563880</xdr:colOff>
      <xdr:row>0</xdr:row>
      <xdr:rowOff>11430</xdr:rowOff>
    </xdr:from>
    <xdr:to>
      <xdr:col>15</xdr:col>
      <xdr:colOff>492732</xdr:colOff>
      <xdr:row>3</xdr:row>
      <xdr:rowOff>129598</xdr:rowOff>
    </xdr:to>
    <xdr:pic>
      <xdr:nvPicPr>
        <xdr:cNvPr id="2" name="Picture 1">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stretch>
          <a:fillRect/>
        </a:stretch>
      </xdr:blipFill>
      <xdr:spPr>
        <a:xfrm>
          <a:off x="11527155" y="11430"/>
          <a:ext cx="1186152" cy="661093"/>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absolute">
    <xdr:from>
      <xdr:col>14</xdr:col>
      <xdr:colOff>5715</xdr:colOff>
      <xdr:row>0</xdr:row>
      <xdr:rowOff>0</xdr:rowOff>
    </xdr:from>
    <xdr:to>
      <xdr:col>15</xdr:col>
      <xdr:colOff>502257</xdr:colOff>
      <xdr:row>3</xdr:row>
      <xdr:rowOff>95308</xdr:rowOff>
    </xdr:to>
    <xdr:pic>
      <xdr:nvPicPr>
        <xdr:cNvPr id="2" name="Picture 1">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stretch>
          <a:fillRect/>
        </a:stretch>
      </xdr:blipFill>
      <xdr:spPr>
        <a:xfrm>
          <a:off x="11121390" y="0"/>
          <a:ext cx="1172817" cy="666808"/>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220"/>
  <sheetViews>
    <sheetView tabSelected="1" topLeftCell="A33" zoomScaleNormal="100" workbookViewId="0">
      <selection activeCell="M56" sqref="M56"/>
    </sheetView>
  </sheetViews>
  <sheetFormatPr defaultColWidth="9.15625" defaultRowHeight="14.4" x14ac:dyDescent="0.55000000000000004"/>
  <cols>
    <col min="1" max="1" width="2.68359375" style="15" customWidth="1"/>
    <col min="2" max="2" width="11" style="15" customWidth="1"/>
    <col min="3" max="3" width="50" style="15" customWidth="1"/>
    <col min="4" max="4" width="22" style="15" customWidth="1"/>
    <col min="5" max="6" width="20.83984375" style="15" customWidth="1"/>
    <col min="7" max="7" width="2.578125" style="32" customWidth="1"/>
    <col min="8" max="8" width="23.15625" style="15" customWidth="1"/>
    <col min="9" max="9" width="24" style="15" customWidth="1"/>
    <col min="10" max="11" width="9.15625" style="15"/>
    <col min="12" max="12" width="27" style="15" customWidth="1"/>
    <col min="13" max="13" width="56.83984375" style="15" customWidth="1"/>
    <col min="14" max="16384" width="9.15625" style="15"/>
  </cols>
  <sheetData>
    <row r="1" spans="1:13" ht="23.4" thickBot="1" x14ac:dyDescent="0.9">
      <c r="A1" s="132" t="s">
        <v>57</v>
      </c>
      <c r="B1" s="132"/>
      <c r="C1" s="132"/>
      <c r="D1" s="132"/>
      <c r="E1" s="132"/>
      <c r="F1" s="132"/>
      <c r="G1" s="132"/>
      <c r="H1" s="132"/>
      <c r="I1" s="132"/>
      <c r="J1" s="132"/>
      <c r="K1" s="132"/>
      <c r="L1" s="132"/>
      <c r="M1" s="132"/>
    </row>
    <row r="2" spans="1:13" x14ac:dyDescent="0.55000000000000004">
      <c r="A2" s="125" t="s">
        <v>83</v>
      </c>
      <c r="B2" s="126"/>
      <c r="C2" s="126"/>
      <c r="D2" s="126"/>
      <c r="E2" s="126"/>
      <c r="F2" s="126"/>
      <c r="G2" s="126"/>
      <c r="H2" s="126"/>
      <c r="I2" s="126"/>
      <c r="J2" s="126"/>
      <c r="K2" s="126"/>
      <c r="L2" s="126"/>
      <c r="M2" s="127"/>
    </row>
    <row r="3" spans="1:13" x14ac:dyDescent="0.55000000000000004">
      <c r="A3" s="128"/>
      <c r="B3" s="116"/>
      <c r="C3" s="116"/>
      <c r="D3" s="116"/>
      <c r="E3" s="116"/>
      <c r="F3" s="116"/>
      <c r="G3" s="116"/>
      <c r="H3" s="116"/>
      <c r="I3" s="116"/>
      <c r="J3" s="116"/>
      <c r="K3" s="116"/>
      <c r="L3" s="116"/>
      <c r="M3" s="117"/>
    </row>
    <row r="4" spans="1:13" x14ac:dyDescent="0.55000000000000004">
      <c r="A4" s="128"/>
      <c r="B4" s="116"/>
      <c r="C4" s="116"/>
      <c r="D4" s="116"/>
      <c r="E4" s="116"/>
      <c r="F4" s="116"/>
      <c r="G4" s="116"/>
      <c r="H4" s="116"/>
      <c r="I4" s="116"/>
      <c r="J4" s="116"/>
      <c r="K4" s="116"/>
      <c r="L4" s="116"/>
      <c r="M4" s="117"/>
    </row>
    <row r="5" spans="1:13" x14ac:dyDescent="0.55000000000000004">
      <c r="A5" s="128"/>
      <c r="B5" s="116"/>
      <c r="C5" s="116"/>
      <c r="D5" s="116"/>
      <c r="E5" s="116"/>
      <c r="F5" s="116"/>
      <c r="G5" s="116"/>
      <c r="H5" s="116"/>
      <c r="I5" s="116"/>
      <c r="J5" s="116"/>
      <c r="K5" s="116"/>
      <c r="L5" s="116"/>
      <c r="M5" s="117"/>
    </row>
    <row r="6" spans="1:13" ht="14.7" thickBot="1" x14ac:dyDescent="0.6">
      <c r="A6" s="129"/>
      <c r="B6" s="130"/>
      <c r="C6" s="130"/>
      <c r="D6" s="130"/>
      <c r="E6" s="130"/>
      <c r="F6" s="130"/>
      <c r="G6" s="130"/>
      <c r="H6" s="130"/>
      <c r="I6" s="130"/>
      <c r="J6" s="130"/>
      <c r="K6" s="130"/>
      <c r="L6" s="130"/>
      <c r="M6" s="131"/>
    </row>
    <row r="7" spans="1:13" ht="18.3" x14ac:dyDescent="0.55000000000000004">
      <c r="A7" s="16"/>
      <c r="B7" s="16"/>
      <c r="C7" s="16"/>
      <c r="D7" s="16"/>
      <c r="E7" s="16"/>
      <c r="F7" s="16"/>
      <c r="G7" s="16"/>
      <c r="H7" s="16"/>
      <c r="I7" s="16"/>
      <c r="J7" s="16"/>
      <c r="K7" s="16"/>
      <c r="L7" s="16"/>
      <c r="M7" s="16"/>
    </row>
    <row r="8" spans="1:13" ht="18.3" x14ac:dyDescent="0.55000000000000004">
      <c r="B8" s="121" t="s">
        <v>55</v>
      </c>
      <c r="C8" s="136"/>
      <c r="D8" s="136"/>
      <c r="E8" s="136"/>
      <c r="F8" s="122"/>
      <c r="G8" s="47"/>
      <c r="H8" s="118" t="s">
        <v>56</v>
      </c>
      <c r="I8" s="118"/>
      <c r="J8" s="16"/>
      <c r="K8" s="16"/>
      <c r="L8" s="16"/>
      <c r="M8" s="16"/>
    </row>
    <row r="9" spans="1:13" ht="18.3" x14ac:dyDescent="0.55000000000000004">
      <c r="B9" s="123" t="s">
        <v>37</v>
      </c>
      <c r="C9" s="123" t="s">
        <v>20</v>
      </c>
      <c r="D9" s="121" t="s">
        <v>89</v>
      </c>
      <c r="E9" s="122"/>
      <c r="F9" s="123" t="s">
        <v>104</v>
      </c>
      <c r="G9" s="27"/>
      <c r="H9" s="121" t="s">
        <v>89</v>
      </c>
      <c r="I9" s="122"/>
      <c r="J9" s="16"/>
      <c r="K9" s="16"/>
      <c r="L9" s="16"/>
      <c r="M9" s="16"/>
    </row>
    <row r="10" spans="1:13" ht="18.3" x14ac:dyDescent="0.55000000000000004">
      <c r="B10" s="124"/>
      <c r="C10" s="124"/>
      <c r="D10" s="23" t="s">
        <v>73</v>
      </c>
      <c r="E10" s="23" t="s">
        <v>86</v>
      </c>
      <c r="F10" s="124"/>
      <c r="G10" s="27"/>
      <c r="H10" s="23" t="str">
        <f>D10</f>
        <v>(Base Year=2016)</v>
      </c>
      <c r="I10" s="23" t="str">
        <f>E10</f>
        <v>(Base Year=2023)</v>
      </c>
      <c r="J10" s="16"/>
      <c r="K10" s="16"/>
      <c r="L10" s="16"/>
      <c r="M10" s="16"/>
    </row>
    <row r="11" spans="1:13" ht="18.3" x14ac:dyDescent="0.55000000000000004">
      <c r="B11" s="17" t="s">
        <v>38</v>
      </c>
      <c r="C11" s="17" t="s">
        <v>1</v>
      </c>
      <c r="D11" s="18">
        <v>249.20601855284406</v>
      </c>
      <c r="E11" s="18">
        <f>'GDP by Industry'!O8</f>
        <v>238.71607044381773</v>
      </c>
      <c r="F11" s="18">
        <f>E11-D11</f>
        <v>-10.489948109026329</v>
      </c>
      <c r="G11" s="28"/>
      <c r="H11" s="19">
        <f t="shared" ref="H11:H25" si="0">D11/$D$29</f>
        <v>2.1085725667878776E-2</v>
      </c>
      <c r="I11" s="19">
        <f t="shared" ref="I11:I25" si="1">E11/$E$29</f>
        <v>1.8474953853653636E-2</v>
      </c>
      <c r="J11" s="16"/>
      <c r="K11" s="16"/>
      <c r="L11" s="16"/>
      <c r="M11" s="16"/>
    </row>
    <row r="12" spans="1:13" ht="18.3" x14ac:dyDescent="0.55000000000000004">
      <c r="B12" s="17" t="s">
        <v>39</v>
      </c>
      <c r="C12" s="17" t="s">
        <v>2</v>
      </c>
      <c r="D12" s="18">
        <v>118.87868734048709</v>
      </c>
      <c r="E12" s="18">
        <f>'GDP by Industry'!O9</f>
        <v>60.742070566667834</v>
      </c>
      <c r="F12" s="18">
        <f t="shared" ref="F12:F30" si="2">E12-D12</f>
        <v>-58.136616773819256</v>
      </c>
      <c r="G12" s="28"/>
      <c r="H12" s="19">
        <f t="shared" si="0"/>
        <v>1.0058518664899384E-2</v>
      </c>
      <c r="I12" s="19">
        <f t="shared" si="1"/>
        <v>4.7010113253295807E-3</v>
      </c>
      <c r="J12" s="16"/>
      <c r="K12" s="16"/>
      <c r="L12" s="16"/>
      <c r="M12" s="16"/>
    </row>
    <row r="13" spans="1:13" ht="18.3" x14ac:dyDescent="0.55000000000000004">
      <c r="B13" s="17" t="s">
        <v>40</v>
      </c>
      <c r="C13" s="17" t="s">
        <v>3</v>
      </c>
      <c r="D13" s="18">
        <v>752.15138056103297</v>
      </c>
      <c r="E13" s="18">
        <f>'GDP by Industry'!O10</f>
        <v>744.22271915954843</v>
      </c>
      <c r="F13" s="18">
        <f t="shared" si="2"/>
        <v>-7.9286614014845327</v>
      </c>
      <c r="G13" s="28"/>
      <c r="H13" s="19">
        <f t="shared" si="0"/>
        <v>6.3640748980800382E-2</v>
      </c>
      <c r="I13" s="19">
        <f t="shared" si="1"/>
        <v>5.7597632064529371E-2</v>
      </c>
      <c r="J13" s="16"/>
      <c r="K13" s="16"/>
      <c r="L13" s="16"/>
      <c r="M13" s="16"/>
    </row>
    <row r="14" spans="1:13" ht="18.3" x14ac:dyDescent="0.55000000000000004">
      <c r="B14" s="17" t="s">
        <v>41</v>
      </c>
      <c r="C14" s="17" t="s">
        <v>4</v>
      </c>
      <c r="D14" s="18">
        <v>281.42493774650245</v>
      </c>
      <c r="E14" s="18">
        <f>'GDP by Industry'!O11</f>
        <v>315.37950022472904</v>
      </c>
      <c r="F14" s="18">
        <f t="shared" si="2"/>
        <v>33.954562478226592</v>
      </c>
      <c r="G14" s="28"/>
      <c r="H14" s="19">
        <f t="shared" si="0"/>
        <v>2.3811820709154743E-2</v>
      </c>
      <c r="I14" s="19">
        <f t="shared" si="1"/>
        <v>2.4408167000267048E-2</v>
      </c>
      <c r="J14" s="16"/>
      <c r="K14" s="16"/>
      <c r="L14" s="16"/>
      <c r="M14" s="16"/>
    </row>
    <row r="15" spans="1:13" ht="18.3" x14ac:dyDescent="0.55000000000000004">
      <c r="B15" s="17" t="s">
        <v>42</v>
      </c>
      <c r="C15" s="17" t="s">
        <v>5</v>
      </c>
      <c r="D15" s="18">
        <v>628.11222441541247</v>
      </c>
      <c r="E15" s="18">
        <f>'GDP by Industry'!O12</f>
        <v>654.75760073698689</v>
      </c>
      <c r="F15" s="18">
        <f t="shared" si="2"/>
        <v>26.645376321574417</v>
      </c>
      <c r="G15" s="28"/>
      <c r="H15" s="19">
        <f t="shared" si="0"/>
        <v>5.3145594675339143E-2</v>
      </c>
      <c r="I15" s="19">
        <f t="shared" si="1"/>
        <v>5.0673657774505665E-2</v>
      </c>
      <c r="J15" s="16"/>
      <c r="K15" s="16"/>
      <c r="L15" s="16"/>
      <c r="M15" s="16"/>
    </row>
    <row r="16" spans="1:13" ht="18.3" x14ac:dyDescent="0.55000000000000004">
      <c r="B16" s="17" t="s">
        <v>43</v>
      </c>
      <c r="C16" s="17" t="s">
        <v>6</v>
      </c>
      <c r="D16" s="18">
        <v>1554.217503884561</v>
      </c>
      <c r="E16" s="18">
        <f>'GDP by Industry'!O13</f>
        <v>2148.8475470732342</v>
      </c>
      <c r="F16" s="18">
        <f>E16-D16</f>
        <v>594.6300431886732</v>
      </c>
      <c r="G16" s="28"/>
      <c r="H16" s="19">
        <f t="shared" si="0"/>
        <v>0.13150486535370701</v>
      </c>
      <c r="I16" s="19">
        <f t="shared" si="1"/>
        <v>0.1663057673365072</v>
      </c>
      <c r="J16" s="16"/>
      <c r="K16" s="16"/>
      <c r="L16" s="16"/>
      <c r="M16" s="16"/>
    </row>
    <row r="17" spans="2:13" ht="18.3" x14ac:dyDescent="0.55000000000000004">
      <c r="B17" s="17" t="s">
        <v>44</v>
      </c>
      <c r="C17" s="17" t="s">
        <v>7</v>
      </c>
      <c r="D17" s="18">
        <v>848.48380308910532</v>
      </c>
      <c r="E17" s="18">
        <f>'GDP by Industry'!O14</f>
        <v>775.79623049674569</v>
      </c>
      <c r="F17" s="18">
        <f t="shared" si="2"/>
        <v>-72.687572592359629</v>
      </c>
      <c r="G17" s="28"/>
      <c r="H17" s="19">
        <f t="shared" si="0"/>
        <v>7.179159158943664E-2</v>
      </c>
      <c r="I17" s="19">
        <f t="shared" si="1"/>
        <v>6.0041200961537561E-2</v>
      </c>
      <c r="J17" s="16"/>
      <c r="K17" s="16"/>
      <c r="L17" s="16"/>
      <c r="M17" s="16"/>
    </row>
    <row r="18" spans="2:13" ht="18.3" x14ac:dyDescent="0.55000000000000004">
      <c r="B18" s="17" t="s">
        <v>45</v>
      </c>
      <c r="C18" s="17" t="s">
        <v>8</v>
      </c>
      <c r="D18" s="18">
        <v>1556.3916197039953</v>
      </c>
      <c r="E18" s="18">
        <f>'GDP by Industry'!O15</f>
        <v>1530.7896071801306</v>
      </c>
      <c r="F18" s="18">
        <f>E18-D18</f>
        <v>-25.602012523864687</v>
      </c>
      <c r="G18" s="28"/>
      <c r="H18" s="19">
        <f t="shared" si="0"/>
        <v>0.13168882082157651</v>
      </c>
      <c r="I18" s="19">
        <f t="shared" si="1"/>
        <v>0.11847240656955076</v>
      </c>
      <c r="J18" s="16"/>
      <c r="K18" s="16"/>
      <c r="L18" s="16"/>
      <c r="M18" s="16"/>
    </row>
    <row r="19" spans="2:13" ht="18.3" x14ac:dyDescent="0.55000000000000004">
      <c r="B19" s="17" t="s">
        <v>46</v>
      </c>
      <c r="C19" s="17" t="s">
        <v>9</v>
      </c>
      <c r="D19" s="18">
        <v>548.36477119924893</v>
      </c>
      <c r="E19" s="18">
        <f>'GDP by Industry'!O16</f>
        <v>672.52807221643025</v>
      </c>
      <c r="F19" s="18">
        <f t="shared" si="2"/>
        <v>124.16330101718131</v>
      </c>
      <c r="G19" s="28"/>
      <c r="H19" s="19">
        <f t="shared" si="0"/>
        <v>4.6398033236041671E-2</v>
      </c>
      <c r="I19" s="19">
        <f t="shared" si="1"/>
        <v>5.2048967949183039E-2</v>
      </c>
      <c r="J19" s="16"/>
      <c r="K19" s="16"/>
      <c r="L19" s="16"/>
      <c r="M19" s="16"/>
    </row>
    <row r="20" spans="2:13" ht="18.3" x14ac:dyDescent="0.55000000000000004">
      <c r="B20" s="17" t="s">
        <v>47</v>
      </c>
      <c r="C20" s="17" t="s">
        <v>76</v>
      </c>
      <c r="D20" s="18">
        <v>842.63873613571081</v>
      </c>
      <c r="E20" s="18">
        <f>'GDP by Industry'!O17</f>
        <v>914.05463884520327</v>
      </c>
      <c r="F20" s="18">
        <f t="shared" si="2"/>
        <v>71.415902709492457</v>
      </c>
      <c r="G20" s="28"/>
      <c r="H20" s="19">
        <f t="shared" si="0"/>
        <v>7.1297030988511478E-2</v>
      </c>
      <c r="I20" s="19">
        <f t="shared" si="1"/>
        <v>7.0741434546014725E-2</v>
      </c>
      <c r="J20" s="16"/>
      <c r="K20" s="16"/>
      <c r="L20" s="16"/>
      <c r="M20" s="16"/>
    </row>
    <row r="21" spans="2:13" ht="18.3" x14ac:dyDescent="0.55000000000000004">
      <c r="B21" s="17" t="s">
        <v>48</v>
      </c>
      <c r="C21" s="17" t="s">
        <v>10</v>
      </c>
      <c r="D21" s="18">
        <v>1477.4531306000099</v>
      </c>
      <c r="E21" s="18">
        <f>'GDP by Industry'!O18</f>
        <v>1595.0945552312442</v>
      </c>
      <c r="F21" s="18">
        <f t="shared" si="2"/>
        <v>117.64142463123426</v>
      </c>
      <c r="G21" s="28"/>
      <c r="H21" s="19">
        <f t="shared" si="0"/>
        <v>0.12500970714868373</v>
      </c>
      <c r="I21" s="19">
        <f t="shared" si="1"/>
        <v>0.12344915968716511</v>
      </c>
      <c r="J21" s="16"/>
      <c r="K21" s="16"/>
      <c r="L21" s="16"/>
      <c r="M21" s="16"/>
    </row>
    <row r="22" spans="2:13" ht="18.3" x14ac:dyDescent="0.55000000000000004">
      <c r="B22" s="17" t="s">
        <v>49</v>
      </c>
      <c r="C22" s="17" t="s">
        <v>11</v>
      </c>
      <c r="D22" s="18">
        <v>1007.4296711073272</v>
      </c>
      <c r="E22" s="18">
        <f>'GDP by Industry'!O19</f>
        <v>824.87436674936248</v>
      </c>
      <c r="F22" s="18">
        <f t="shared" si="2"/>
        <v>-182.5553043579647</v>
      </c>
      <c r="G22" s="28"/>
      <c r="H22" s="19">
        <f t="shared" si="0"/>
        <v>8.5240259436776003E-2</v>
      </c>
      <c r="I22" s="19">
        <f t="shared" si="1"/>
        <v>6.3839505368964614E-2</v>
      </c>
      <c r="J22" s="16"/>
      <c r="K22" s="16"/>
      <c r="L22" s="16"/>
      <c r="M22" s="16"/>
    </row>
    <row r="23" spans="2:13" ht="18.3" x14ac:dyDescent="0.55000000000000004">
      <c r="B23" s="17" t="s">
        <v>50</v>
      </c>
      <c r="C23" s="17" t="s">
        <v>12</v>
      </c>
      <c r="D23" s="18">
        <v>574.51720573950843</v>
      </c>
      <c r="E23" s="18">
        <f>'GDP by Industry'!O20</f>
        <v>668.14325713716948</v>
      </c>
      <c r="F23" s="18">
        <f t="shared" si="2"/>
        <v>93.626051397661058</v>
      </c>
      <c r="G23" s="28"/>
      <c r="H23" s="19">
        <f t="shared" si="0"/>
        <v>4.8610833165454836E-2</v>
      </c>
      <c r="I23" s="19">
        <f t="shared" si="1"/>
        <v>5.1709613937132089E-2</v>
      </c>
      <c r="J23" s="16"/>
      <c r="K23" s="16"/>
      <c r="L23" s="16"/>
      <c r="M23" s="16"/>
    </row>
    <row r="24" spans="2:13" ht="18.3" x14ac:dyDescent="0.55000000000000004">
      <c r="B24" s="17" t="s">
        <v>51</v>
      </c>
      <c r="C24" s="17" t="s">
        <v>77</v>
      </c>
      <c r="D24" s="18">
        <v>928.41296047522246</v>
      </c>
      <c r="E24" s="18">
        <f>'GDP by Industry'!O21</f>
        <v>937.32260862206522</v>
      </c>
      <c r="F24" s="18">
        <f t="shared" si="2"/>
        <v>8.9096481468427555</v>
      </c>
      <c r="G24" s="28"/>
      <c r="H24" s="19">
        <f t="shared" si="0"/>
        <v>7.8554527313442798E-2</v>
      </c>
      <c r="I24" s="19">
        <f t="shared" si="1"/>
        <v>7.2542212629771355E-2</v>
      </c>
      <c r="J24" s="16"/>
      <c r="K24" s="16"/>
      <c r="L24" s="16"/>
      <c r="M24" s="16"/>
    </row>
    <row r="25" spans="2:13" ht="18.3" x14ac:dyDescent="0.55000000000000004">
      <c r="B25" s="17" t="s">
        <v>52</v>
      </c>
      <c r="C25" s="17" t="s">
        <v>78</v>
      </c>
      <c r="D25" s="18">
        <v>499.34589401504496</v>
      </c>
      <c r="E25" s="18">
        <f>'GDP by Industry'!O22</f>
        <v>470.54821830223443</v>
      </c>
      <c r="F25" s="18">
        <f>E25-D25</f>
        <v>-28.797675712810531</v>
      </c>
      <c r="G25" s="28"/>
      <c r="H25" s="19">
        <f t="shared" si="0"/>
        <v>4.2250466484420893E-2</v>
      </c>
      <c r="I25" s="19">
        <f t="shared" si="1"/>
        <v>3.6417140257420232E-2</v>
      </c>
      <c r="J25" s="16"/>
      <c r="K25" s="16"/>
      <c r="L25" s="16"/>
      <c r="M25" s="16"/>
    </row>
    <row r="26" spans="2:13" ht="36" customHeight="1" x14ac:dyDescent="0.55000000000000004">
      <c r="B26" s="105" t="s">
        <v>87</v>
      </c>
      <c r="C26" s="17" t="s">
        <v>74</v>
      </c>
      <c r="D26" s="18">
        <v>142.21649193972064</v>
      </c>
      <c r="E26" s="18">
        <f>'GDP by Industry'!O23</f>
        <v>238.52587459447574</v>
      </c>
      <c r="F26" s="18">
        <f t="shared" ref="F26:F27" si="3">E26-D26</f>
        <v>96.309382654755098</v>
      </c>
      <c r="G26" s="28"/>
      <c r="H26" s="19">
        <f t="shared" ref="H26:H27" si="4">D26/$D$29</f>
        <v>1.2033168187120493E-2</v>
      </c>
      <c r="I26" s="19">
        <f t="shared" ref="I26:I27" si="5">E26/$E$29</f>
        <v>1.8460234025477775E-2</v>
      </c>
      <c r="J26" s="16"/>
      <c r="K26" s="16"/>
      <c r="L26" s="16"/>
      <c r="M26" s="16"/>
    </row>
    <row r="27" spans="2:13" ht="18.3" x14ac:dyDescent="0.55000000000000004">
      <c r="B27" s="106" t="s">
        <v>88</v>
      </c>
      <c r="C27" s="17" t="s">
        <v>75</v>
      </c>
      <c r="D27" s="18">
        <v>161.32296213338958</v>
      </c>
      <c r="E27" s="18">
        <f>'GDP by Industry'!O24</f>
        <v>130.72156600510544</v>
      </c>
      <c r="F27" s="18">
        <f t="shared" si="3"/>
        <v>-30.601396128284136</v>
      </c>
      <c r="G27" s="28"/>
      <c r="H27" s="19">
        <f t="shared" si="4"/>
        <v>1.3649797638225731E-2</v>
      </c>
      <c r="I27" s="19">
        <f t="shared" si="5"/>
        <v>1.0116934712990149E-2</v>
      </c>
      <c r="J27" s="16"/>
      <c r="K27" s="16"/>
      <c r="L27" s="16"/>
      <c r="M27" s="16"/>
    </row>
    <row r="28" spans="2:13" ht="18.3" x14ac:dyDescent="0.55000000000000004">
      <c r="B28" s="17"/>
      <c r="C28" s="17" t="s">
        <v>53</v>
      </c>
      <c r="D28" s="18">
        <v>351.86076142625666</v>
      </c>
      <c r="E28" s="18">
        <v>0</v>
      </c>
      <c r="F28" s="18">
        <f t="shared" si="2"/>
        <v>-351.86076142625666</v>
      </c>
      <c r="G28" s="28"/>
      <c r="H28" s="19">
        <f>-D28/$D$29</f>
        <v>-2.9771510061470458E-2</v>
      </c>
      <c r="I28" s="19">
        <f>-E28/$E$29</f>
        <v>0</v>
      </c>
      <c r="J28" s="16"/>
      <c r="K28" s="16"/>
      <c r="L28" s="16"/>
      <c r="M28" s="16"/>
    </row>
    <row r="29" spans="2:13" ht="18.3" x14ac:dyDescent="0.55000000000000004">
      <c r="B29" s="17"/>
      <c r="C29" s="17" t="s">
        <v>13</v>
      </c>
      <c r="D29" s="22">
        <v>11818.70723721287</v>
      </c>
      <c r="E29" s="22">
        <f>'GDP by Industry'!O25</f>
        <v>12921.064503585152</v>
      </c>
      <c r="F29" s="26">
        <f>E29-D29</f>
        <v>1102.3572663722825</v>
      </c>
      <c r="G29" s="29"/>
      <c r="H29" s="24">
        <f>SUM(H11:H28)</f>
        <v>0.99999999999999967</v>
      </c>
      <c r="I29" s="24">
        <f>SUM(I11:I28)</f>
        <v>0.99999999999999989</v>
      </c>
      <c r="J29" s="16"/>
      <c r="K29" s="16"/>
      <c r="L29" s="16"/>
      <c r="M29" s="16"/>
    </row>
    <row r="30" spans="2:13" ht="18.3" x14ac:dyDescent="0.55000000000000004">
      <c r="B30" s="17"/>
      <c r="C30" s="17" t="s">
        <v>14</v>
      </c>
      <c r="D30" s="18">
        <v>1622.759148937477</v>
      </c>
      <c r="E30" s="18">
        <f>'GDP by Industry'!O26</f>
        <v>1525.43184271</v>
      </c>
      <c r="F30" s="18">
        <f t="shared" si="2"/>
        <v>-97.327306227477038</v>
      </c>
      <c r="G30" s="30"/>
      <c r="H30" s="16"/>
      <c r="I30" s="16"/>
      <c r="J30" s="16"/>
      <c r="K30" s="16"/>
      <c r="L30" s="16"/>
      <c r="M30" s="16"/>
    </row>
    <row r="31" spans="2:13" ht="18.3" x14ac:dyDescent="0.55000000000000004">
      <c r="B31" s="17"/>
      <c r="C31" s="17" t="s">
        <v>19</v>
      </c>
      <c r="D31" s="21">
        <v>13441.466386150347</v>
      </c>
      <c r="E31" s="21">
        <f>'GDP by Industry'!O27</f>
        <v>14446.496346295153</v>
      </c>
      <c r="F31" s="26">
        <f>E31-D31</f>
        <v>1005.029960144806</v>
      </c>
      <c r="G31" s="31"/>
      <c r="H31" s="16"/>
      <c r="I31" s="16"/>
      <c r="J31" s="16"/>
      <c r="K31" s="16"/>
      <c r="L31" s="16"/>
      <c r="M31" s="16"/>
    </row>
    <row r="32" spans="2:13" ht="18.3" x14ac:dyDescent="0.55000000000000004">
      <c r="B32" s="17"/>
      <c r="C32" s="17" t="s">
        <v>54</v>
      </c>
      <c r="D32" s="17"/>
      <c r="E32" s="20">
        <f>E31/D31-1</f>
        <v>7.4770856934207375E-2</v>
      </c>
      <c r="F32" s="34"/>
      <c r="G32" s="30"/>
      <c r="H32" s="16"/>
      <c r="I32" s="16"/>
      <c r="J32" s="16"/>
      <c r="K32" s="16"/>
      <c r="L32" s="16"/>
      <c r="M32" s="16"/>
    </row>
    <row r="33" spans="1:25" ht="18.3" x14ac:dyDescent="0.55000000000000004">
      <c r="B33" s="16"/>
      <c r="C33" s="16"/>
      <c r="D33" s="16"/>
      <c r="E33" s="25"/>
      <c r="F33" s="111"/>
      <c r="G33" s="111"/>
      <c r="H33" s="111"/>
      <c r="I33" s="16"/>
      <c r="J33" s="16"/>
      <c r="K33" s="16"/>
      <c r="L33" s="16"/>
      <c r="M33" s="16"/>
    </row>
    <row r="34" spans="1:25" ht="14.5" customHeight="1" thickBot="1" x14ac:dyDescent="0.6">
      <c r="B34" s="16"/>
      <c r="C34" s="16"/>
      <c r="D34" s="16"/>
      <c r="E34" s="25"/>
      <c r="G34" s="15"/>
      <c r="I34" s="16"/>
      <c r="J34" s="16"/>
      <c r="K34" s="16"/>
      <c r="L34" s="16"/>
      <c r="M34" s="16"/>
    </row>
    <row r="35" spans="1:25" ht="23.25" customHeight="1" thickBot="1" x14ac:dyDescent="0.9">
      <c r="A35" s="133" t="s">
        <v>22</v>
      </c>
      <c r="B35" s="134"/>
      <c r="C35" s="134"/>
      <c r="D35" s="134"/>
      <c r="E35" s="134"/>
      <c r="F35" s="134"/>
      <c r="G35" s="134"/>
      <c r="H35" s="134"/>
      <c r="I35" s="134"/>
      <c r="J35" s="134"/>
      <c r="K35" s="134"/>
      <c r="L35" s="134"/>
      <c r="M35" s="135"/>
    </row>
    <row r="36" spans="1:25" ht="14.5" customHeight="1" x14ac:dyDescent="0.55000000000000004">
      <c r="A36" s="125" t="s">
        <v>84</v>
      </c>
      <c r="B36" s="126"/>
      <c r="C36" s="126"/>
      <c r="D36" s="126"/>
      <c r="E36" s="126"/>
      <c r="F36" s="126"/>
      <c r="G36" s="126"/>
      <c r="H36" s="126"/>
      <c r="I36" s="126"/>
      <c r="J36" s="126"/>
      <c r="K36" s="126"/>
      <c r="L36" s="126"/>
      <c r="M36" s="127"/>
    </row>
    <row r="37" spans="1:25" ht="15" customHeight="1" x14ac:dyDescent="0.55000000000000004">
      <c r="A37" s="128"/>
      <c r="B37" s="116"/>
      <c r="C37" s="116"/>
      <c r="D37" s="116"/>
      <c r="E37" s="116"/>
      <c r="F37" s="116"/>
      <c r="G37" s="116"/>
      <c r="H37" s="116"/>
      <c r="I37" s="116"/>
      <c r="J37" s="116"/>
      <c r="K37" s="116"/>
      <c r="L37" s="116"/>
      <c r="M37" s="117"/>
    </row>
    <row r="38" spans="1:25" x14ac:dyDescent="0.55000000000000004">
      <c r="A38" s="128"/>
      <c r="B38" s="116"/>
      <c r="C38" s="116"/>
      <c r="D38" s="116"/>
      <c r="E38" s="116"/>
      <c r="F38" s="116"/>
      <c r="G38" s="116"/>
      <c r="H38" s="116"/>
      <c r="I38" s="116"/>
      <c r="J38" s="116"/>
      <c r="K38" s="116"/>
      <c r="L38" s="116"/>
      <c r="M38" s="117"/>
    </row>
    <row r="39" spans="1:25" x14ac:dyDescent="0.55000000000000004">
      <c r="A39" s="128" t="s">
        <v>23</v>
      </c>
      <c r="B39" s="116"/>
      <c r="C39" s="116"/>
      <c r="D39" s="116"/>
      <c r="E39" s="116"/>
      <c r="F39" s="116"/>
      <c r="G39" s="116"/>
      <c r="H39" s="116"/>
      <c r="I39" s="116"/>
      <c r="J39" s="116"/>
      <c r="K39" s="116"/>
      <c r="L39" s="116"/>
      <c r="M39" s="117"/>
    </row>
    <row r="40" spans="1:25" x14ac:dyDescent="0.55000000000000004">
      <c r="A40" s="128"/>
      <c r="B40" s="116"/>
      <c r="C40" s="116"/>
      <c r="D40" s="116"/>
      <c r="E40" s="116"/>
      <c r="F40" s="116"/>
      <c r="G40" s="116"/>
      <c r="H40" s="116"/>
      <c r="I40" s="116"/>
      <c r="J40" s="116"/>
      <c r="K40" s="116"/>
      <c r="L40" s="116"/>
      <c r="M40" s="117"/>
    </row>
    <row r="41" spans="1:25" ht="15" customHeight="1" x14ac:dyDescent="0.7">
      <c r="A41" s="113" t="s">
        <v>24</v>
      </c>
      <c r="B41" s="114"/>
      <c r="C41" s="114"/>
      <c r="D41" s="114"/>
      <c r="E41" s="114"/>
      <c r="F41" s="114"/>
      <c r="G41" s="114"/>
      <c r="H41" s="114"/>
      <c r="I41" s="114"/>
      <c r="J41" s="114"/>
      <c r="K41" s="114"/>
      <c r="L41" s="114"/>
      <c r="M41" s="115"/>
    </row>
    <row r="42" spans="1:25" ht="15" customHeight="1" x14ac:dyDescent="0.55000000000000004">
      <c r="A42" s="35">
        <v>1</v>
      </c>
      <c r="B42" s="116" t="s">
        <v>25</v>
      </c>
      <c r="C42" s="116"/>
      <c r="D42" s="116"/>
      <c r="E42" s="116"/>
      <c r="F42" s="116"/>
      <c r="G42" s="116"/>
      <c r="H42" s="116"/>
      <c r="I42" s="116"/>
      <c r="J42" s="116"/>
      <c r="K42" s="116"/>
      <c r="L42" s="116"/>
      <c r="M42" s="117"/>
    </row>
    <row r="43" spans="1:25" ht="18.3" x14ac:dyDescent="0.55000000000000004">
      <c r="A43" s="35">
        <v>2</v>
      </c>
      <c r="B43" s="116" t="s">
        <v>26</v>
      </c>
      <c r="C43" s="116"/>
      <c r="D43" s="116"/>
      <c r="E43" s="116"/>
      <c r="F43" s="116"/>
      <c r="G43" s="116"/>
      <c r="H43" s="116"/>
      <c r="I43" s="116"/>
      <c r="J43" s="116"/>
      <c r="K43" s="116"/>
      <c r="L43" s="116"/>
      <c r="M43" s="117"/>
    </row>
    <row r="44" spans="1:25" ht="22.5" customHeight="1" x14ac:dyDescent="0.55000000000000004">
      <c r="A44" s="119">
        <v>3</v>
      </c>
      <c r="B44" s="116" t="s">
        <v>27</v>
      </c>
      <c r="C44" s="116"/>
      <c r="D44" s="116"/>
      <c r="E44" s="116"/>
      <c r="F44" s="116"/>
      <c r="G44" s="116"/>
      <c r="H44" s="116"/>
      <c r="I44" s="116"/>
      <c r="J44" s="116"/>
      <c r="K44" s="116"/>
      <c r="L44" s="116"/>
      <c r="M44" s="117"/>
      <c r="O44" s="112"/>
      <c r="P44" s="112"/>
      <c r="Q44" s="112"/>
      <c r="R44" s="112"/>
      <c r="S44" s="112"/>
      <c r="T44" s="112"/>
      <c r="U44" s="112"/>
      <c r="V44" s="112"/>
      <c r="W44" s="112"/>
      <c r="X44" s="112"/>
      <c r="Y44" s="112"/>
    </row>
    <row r="45" spans="1:25" ht="15" customHeight="1" thickBot="1" x14ac:dyDescent="0.6">
      <c r="A45" s="120"/>
      <c r="B45" s="103"/>
      <c r="C45" s="103"/>
      <c r="D45" s="103"/>
      <c r="E45" s="103"/>
      <c r="F45" s="103"/>
      <c r="G45" s="103"/>
      <c r="H45" s="103"/>
      <c r="I45" s="103"/>
      <c r="J45" s="103"/>
      <c r="K45" s="103"/>
      <c r="L45" s="103"/>
      <c r="M45" s="104"/>
    </row>
    <row r="46" spans="1:25" ht="18.600000000000001" thickBot="1" x14ac:dyDescent="0.6">
      <c r="B46" s="16"/>
      <c r="C46" s="16"/>
      <c r="D46" s="16"/>
      <c r="E46" s="16"/>
      <c r="F46" s="16"/>
      <c r="G46" s="16"/>
      <c r="H46" s="16"/>
      <c r="I46" s="16"/>
      <c r="J46" s="16"/>
      <c r="K46" s="16"/>
      <c r="L46" s="16"/>
      <c r="M46" s="16"/>
    </row>
    <row r="47" spans="1:25" ht="23.4" thickBot="1" x14ac:dyDescent="0.9">
      <c r="B47" s="133" t="s">
        <v>97</v>
      </c>
      <c r="C47" s="134"/>
      <c r="D47" s="134"/>
      <c r="E47" s="134"/>
      <c r="F47" s="134"/>
      <c r="G47" s="134"/>
      <c r="H47" s="134"/>
      <c r="I47" s="134"/>
      <c r="J47" s="134"/>
      <c r="K47" s="134"/>
      <c r="L47" s="134"/>
      <c r="M47" s="135"/>
    </row>
    <row r="48" spans="1:25" ht="18.3" x14ac:dyDescent="0.7">
      <c r="B48" s="145" t="s">
        <v>20</v>
      </c>
      <c r="C48" s="143"/>
      <c r="D48" s="143"/>
      <c r="E48" s="143" t="s">
        <v>28</v>
      </c>
      <c r="F48" s="143"/>
      <c r="G48" s="143"/>
      <c r="H48" s="143"/>
      <c r="I48" s="143"/>
      <c r="J48" s="137" t="s">
        <v>96</v>
      </c>
      <c r="K48" s="138"/>
      <c r="L48" s="139"/>
      <c r="M48" s="36" t="s">
        <v>29</v>
      </c>
    </row>
    <row r="49" spans="2:13" ht="76.5" customHeight="1" thickBot="1" x14ac:dyDescent="0.6">
      <c r="B49" s="146" t="s">
        <v>6</v>
      </c>
      <c r="C49" s="147"/>
      <c r="D49" s="147"/>
      <c r="E49" s="144"/>
      <c r="F49" s="144"/>
      <c r="G49" s="144"/>
      <c r="H49" s="144"/>
      <c r="I49" s="144"/>
      <c r="J49" s="140" t="s">
        <v>99</v>
      </c>
      <c r="K49" s="141"/>
      <c r="L49" s="142"/>
      <c r="M49" s="110" t="s">
        <v>98</v>
      </c>
    </row>
    <row r="50" spans="2:13" ht="15" customHeight="1" x14ac:dyDescent="0.55000000000000004">
      <c r="B50" s="16"/>
      <c r="C50" s="16"/>
      <c r="D50" s="16"/>
      <c r="E50" s="16"/>
      <c r="F50" s="16"/>
      <c r="G50" s="33"/>
      <c r="H50" s="16"/>
      <c r="I50" s="16"/>
      <c r="J50" s="16"/>
      <c r="K50" s="16"/>
      <c r="L50" s="16"/>
      <c r="M50" s="16"/>
    </row>
    <row r="51" spans="2:13" ht="15" customHeight="1" thickBot="1" x14ac:dyDescent="0.6">
      <c r="G51" s="15"/>
    </row>
    <row r="52" spans="2:13" ht="36.6" customHeight="1" thickBot="1" x14ac:dyDescent="0.9">
      <c r="B52" s="133" t="s">
        <v>30</v>
      </c>
      <c r="C52" s="134"/>
      <c r="D52" s="134"/>
      <c r="E52" s="134"/>
      <c r="F52" s="134"/>
      <c r="G52" s="134"/>
      <c r="H52" s="134"/>
      <c r="I52" s="134"/>
      <c r="J52" s="134"/>
      <c r="K52" s="134"/>
      <c r="L52" s="134"/>
      <c r="M52" s="135"/>
    </row>
    <row r="53" spans="2:13" ht="42" customHeight="1" x14ac:dyDescent="0.7">
      <c r="B53" s="145" t="s">
        <v>20</v>
      </c>
      <c r="C53" s="143"/>
      <c r="D53" s="143"/>
      <c r="E53" s="143" t="s">
        <v>28</v>
      </c>
      <c r="F53" s="143"/>
      <c r="G53" s="143"/>
      <c r="H53" s="143"/>
      <c r="I53" s="143"/>
      <c r="J53" s="143" t="s">
        <v>31</v>
      </c>
      <c r="K53" s="143"/>
      <c r="L53" s="143"/>
      <c r="M53" s="36" t="s">
        <v>29</v>
      </c>
    </row>
    <row r="54" spans="2:13" ht="164.7" x14ac:dyDescent="0.55000000000000004">
      <c r="B54" s="156" t="s">
        <v>33</v>
      </c>
      <c r="C54" s="157"/>
      <c r="D54" s="157"/>
      <c r="E54" s="158"/>
      <c r="F54" s="158"/>
      <c r="G54" s="158"/>
      <c r="H54" s="158"/>
      <c r="I54" s="158"/>
      <c r="J54" s="159" t="s">
        <v>85</v>
      </c>
      <c r="K54" s="159"/>
      <c r="L54" s="159"/>
      <c r="M54" s="37" t="s">
        <v>102</v>
      </c>
    </row>
    <row r="55" spans="2:13" ht="70.5" customHeight="1" x14ac:dyDescent="0.55000000000000004">
      <c r="B55" s="149" t="s">
        <v>34</v>
      </c>
      <c r="C55" s="150"/>
      <c r="D55" s="151"/>
      <c r="E55" s="152" t="s">
        <v>35</v>
      </c>
      <c r="F55" s="153"/>
      <c r="G55" s="153"/>
      <c r="H55" s="153"/>
      <c r="I55" s="154"/>
      <c r="J55" s="155" t="s">
        <v>85</v>
      </c>
      <c r="K55" s="155"/>
      <c r="L55" s="155"/>
      <c r="M55" s="37" t="s">
        <v>100</v>
      </c>
    </row>
    <row r="56" spans="2:13" ht="43.5" customHeight="1" thickBot="1" x14ac:dyDescent="0.6">
      <c r="B56" s="146" t="s">
        <v>36</v>
      </c>
      <c r="C56" s="147"/>
      <c r="D56" s="147"/>
      <c r="E56" s="147"/>
      <c r="F56" s="147"/>
      <c r="G56" s="147"/>
      <c r="H56" s="147"/>
      <c r="I56" s="147"/>
      <c r="J56" s="148" t="s">
        <v>85</v>
      </c>
      <c r="K56" s="148"/>
      <c r="L56" s="148"/>
      <c r="M56" s="38" t="s">
        <v>101</v>
      </c>
    </row>
    <row r="57" spans="2:13" x14ac:dyDescent="0.55000000000000004">
      <c r="G57"/>
    </row>
    <row r="58" spans="2:13" ht="21.75" customHeight="1" x14ac:dyDescent="0.55000000000000004">
      <c r="G58" s="15"/>
    </row>
    <row r="59" spans="2:13" x14ac:dyDescent="0.55000000000000004">
      <c r="G59" s="15"/>
    </row>
    <row r="60" spans="2:13" x14ac:dyDescent="0.55000000000000004">
      <c r="G60" s="15"/>
    </row>
    <row r="61" spans="2:13" x14ac:dyDescent="0.55000000000000004">
      <c r="G61" s="15"/>
    </row>
    <row r="62" spans="2:13" x14ac:dyDescent="0.55000000000000004">
      <c r="G62" s="15"/>
    </row>
    <row r="63" spans="2:13" x14ac:dyDescent="0.55000000000000004">
      <c r="G63" s="15"/>
    </row>
    <row r="64" spans="2:13" x14ac:dyDescent="0.55000000000000004">
      <c r="G64" s="15"/>
    </row>
    <row r="65" spans="7:7" x14ac:dyDescent="0.55000000000000004">
      <c r="G65" s="15"/>
    </row>
    <row r="66" spans="7:7" x14ac:dyDescent="0.55000000000000004">
      <c r="G66" s="15"/>
    </row>
    <row r="67" spans="7:7" x14ac:dyDescent="0.55000000000000004">
      <c r="G67" s="15"/>
    </row>
    <row r="68" spans="7:7" x14ac:dyDescent="0.55000000000000004">
      <c r="G68" s="15"/>
    </row>
    <row r="69" spans="7:7" x14ac:dyDescent="0.55000000000000004">
      <c r="G69" s="15"/>
    </row>
    <row r="70" spans="7:7" x14ac:dyDescent="0.55000000000000004">
      <c r="G70" s="15"/>
    </row>
    <row r="71" spans="7:7" x14ac:dyDescent="0.55000000000000004">
      <c r="G71" s="15"/>
    </row>
    <row r="72" spans="7:7" x14ac:dyDescent="0.55000000000000004">
      <c r="G72" s="15"/>
    </row>
    <row r="73" spans="7:7" x14ac:dyDescent="0.55000000000000004">
      <c r="G73" s="15"/>
    </row>
    <row r="74" spans="7:7" x14ac:dyDescent="0.55000000000000004">
      <c r="G74" s="15"/>
    </row>
    <row r="75" spans="7:7" x14ac:dyDescent="0.55000000000000004">
      <c r="G75" s="15"/>
    </row>
    <row r="76" spans="7:7" x14ac:dyDescent="0.55000000000000004">
      <c r="G76" s="15"/>
    </row>
    <row r="77" spans="7:7" x14ac:dyDescent="0.55000000000000004">
      <c r="G77" s="15"/>
    </row>
    <row r="78" spans="7:7" x14ac:dyDescent="0.55000000000000004">
      <c r="G78" s="15"/>
    </row>
    <row r="79" spans="7:7" x14ac:dyDescent="0.55000000000000004">
      <c r="G79" s="15"/>
    </row>
    <row r="80" spans="7:7" x14ac:dyDescent="0.55000000000000004">
      <c r="G80" s="15"/>
    </row>
    <row r="81" spans="7:7" x14ac:dyDescent="0.55000000000000004">
      <c r="G81" s="15"/>
    </row>
    <row r="82" spans="7:7" x14ac:dyDescent="0.55000000000000004">
      <c r="G82" s="15"/>
    </row>
    <row r="83" spans="7:7" x14ac:dyDescent="0.55000000000000004">
      <c r="G83" s="15"/>
    </row>
    <row r="84" spans="7:7" x14ac:dyDescent="0.55000000000000004">
      <c r="G84" s="15"/>
    </row>
    <row r="85" spans="7:7" x14ac:dyDescent="0.55000000000000004">
      <c r="G85" s="15"/>
    </row>
    <row r="86" spans="7:7" x14ac:dyDescent="0.55000000000000004">
      <c r="G86" s="15"/>
    </row>
    <row r="87" spans="7:7" x14ac:dyDescent="0.55000000000000004">
      <c r="G87" s="15"/>
    </row>
    <row r="88" spans="7:7" x14ac:dyDescent="0.55000000000000004">
      <c r="G88" s="15"/>
    </row>
    <row r="89" spans="7:7" x14ac:dyDescent="0.55000000000000004">
      <c r="G89" s="15"/>
    </row>
    <row r="90" spans="7:7" x14ac:dyDescent="0.55000000000000004">
      <c r="G90" s="15"/>
    </row>
    <row r="91" spans="7:7" x14ac:dyDescent="0.55000000000000004">
      <c r="G91" s="15"/>
    </row>
    <row r="92" spans="7:7" x14ac:dyDescent="0.55000000000000004">
      <c r="G92" s="15"/>
    </row>
    <row r="93" spans="7:7" x14ac:dyDescent="0.55000000000000004">
      <c r="G93" s="15"/>
    </row>
    <row r="94" spans="7:7" x14ac:dyDescent="0.55000000000000004">
      <c r="G94" s="15"/>
    </row>
    <row r="95" spans="7:7" x14ac:dyDescent="0.55000000000000004">
      <c r="G95" s="15"/>
    </row>
    <row r="96" spans="7:7" x14ac:dyDescent="0.55000000000000004">
      <c r="G96" s="15"/>
    </row>
    <row r="97" spans="7:7" x14ac:dyDescent="0.55000000000000004">
      <c r="G97" s="15"/>
    </row>
    <row r="98" spans="7:7" x14ac:dyDescent="0.55000000000000004">
      <c r="G98" s="15"/>
    </row>
    <row r="99" spans="7:7" x14ac:dyDescent="0.55000000000000004">
      <c r="G99" s="15"/>
    </row>
    <row r="100" spans="7:7" x14ac:dyDescent="0.55000000000000004">
      <c r="G100" s="15"/>
    </row>
    <row r="101" spans="7:7" x14ac:dyDescent="0.55000000000000004">
      <c r="G101" s="15"/>
    </row>
    <row r="102" spans="7:7" x14ac:dyDescent="0.55000000000000004">
      <c r="G102" s="15"/>
    </row>
    <row r="103" spans="7:7" x14ac:dyDescent="0.55000000000000004">
      <c r="G103" s="15"/>
    </row>
    <row r="104" spans="7:7" x14ac:dyDescent="0.55000000000000004">
      <c r="G104" s="15"/>
    </row>
    <row r="105" spans="7:7" x14ac:dyDescent="0.55000000000000004">
      <c r="G105" s="15"/>
    </row>
    <row r="106" spans="7:7" x14ac:dyDescent="0.55000000000000004">
      <c r="G106" s="15"/>
    </row>
    <row r="107" spans="7:7" x14ac:dyDescent="0.55000000000000004">
      <c r="G107" s="15"/>
    </row>
    <row r="108" spans="7:7" x14ac:dyDescent="0.55000000000000004">
      <c r="G108" s="15"/>
    </row>
    <row r="109" spans="7:7" x14ac:dyDescent="0.55000000000000004">
      <c r="G109" s="15"/>
    </row>
    <row r="110" spans="7:7" x14ac:dyDescent="0.55000000000000004">
      <c r="G110" s="15"/>
    </row>
    <row r="111" spans="7:7" x14ac:dyDescent="0.55000000000000004">
      <c r="G111" s="15"/>
    </row>
    <row r="112" spans="7:7" x14ac:dyDescent="0.55000000000000004">
      <c r="G112" s="15"/>
    </row>
    <row r="113" spans="7:7" x14ac:dyDescent="0.55000000000000004">
      <c r="G113" s="15"/>
    </row>
    <row r="114" spans="7:7" x14ac:dyDescent="0.55000000000000004">
      <c r="G114" s="15"/>
    </row>
    <row r="115" spans="7:7" x14ac:dyDescent="0.55000000000000004">
      <c r="G115" s="15"/>
    </row>
    <row r="116" spans="7:7" x14ac:dyDescent="0.55000000000000004">
      <c r="G116" s="15"/>
    </row>
    <row r="117" spans="7:7" x14ac:dyDescent="0.55000000000000004">
      <c r="G117" s="15"/>
    </row>
    <row r="118" spans="7:7" x14ac:dyDescent="0.55000000000000004">
      <c r="G118" s="15"/>
    </row>
    <row r="119" spans="7:7" x14ac:dyDescent="0.55000000000000004">
      <c r="G119" s="15"/>
    </row>
    <row r="120" spans="7:7" x14ac:dyDescent="0.55000000000000004">
      <c r="G120" s="15"/>
    </row>
    <row r="121" spans="7:7" x14ac:dyDescent="0.55000000000000004">
      <c r="G121" s="15"/>
    </row>
    <row r="122" spans="7:7" x14ac:dyDescent="0.55000000000000004">
      <c r="G122" s="15"/>
    </row>
    <row r="123" spans="7:7" x14ac:dyDescent="0.55000000000000004">
      <c r="G123" s="15"/>
    </row>
    <row r="124" spans="7:7" x14ac:dyDescent="0.55000000000000004">
      <c r="G124" s="15"/>
    </row>
    <row r="125" spans="7:7" x14ac:dyDescent="0.55000000000000004">
      <c r="G125" s="15"/>
    </row>
    <row r="126" spans="7:7" x14ac:dyDescent="0.55000000000000004">
      <c r="G126" s="15"/>
    </row>
    <row r="127" spans="7:7" x14ac:dyDescent="0.55000000000000004">
      <c r="G127" s="15"/>
    </row>
    <row r="128" spans="7:7" x14ac:dyDescent="0.55000000000000004">
      <c r="G128" s="15"/>
    </row>
    <row r="129" spans="7:7" x14ac:dyDescent="0.55000000000000004">
      <c r="G129" s="15"/>
    </row>
    <row r="130" spans="7:7" x14ac:dyDescent="0.55000000000000004">
      <c r="G130" s="15"/>
    </row>
    <row r="131" spans="7:7" x14ac:dyDescent="0.55000000000000004">
      <c r="G131" s="15"/>
    </row>
    <row r="132" spans="7:7" x14ac:dyDescent="0.55000000000000004">
      <c r="G132" s="15"/>
    </row>
    <row r="133" spans="7:7" x14ac:dyDescent="0.55000000000000004">
      <c r="G133" s="15"/>
    </row>
    <row r="134" spans="7:7" x14ac:dyDescent="0.55000000000000004">
      <c r="G134" s="15"/>
    </row>
    <row r="135" spans="7:7" x14ac:dyDescent="0.55000000000000004">
      <c r="G135"/>
    </row>
    <row r="136" spans="7:7" x14ac:dyDescent="0.55000000000000004">
      <c r="G136"/>
    </row>
    <row r="137" spans="7:7" x14ac:dyDescent="0.55000000000000004">
      <c r="G137"/>
    </row>
    <row r="138" spans="7:7" x14ac:dyDescent="0.55000000000000004">
      <c r="G138"/>
    </row>
    <row r="139" spans="7:7" x14ac:dyDescent="0.55000000000000004">
      <c r="G139"/>
    </row>
    <row r="140" spans="7:7" x14ac:dyDescent="0.55000000000000004">
      <c r="G140"/>
    </row>
    <row r="141" spans="7:7" x14ac:dyDescent="0.55000000000000004">
      <c r="G141"/>
    </row>
    <row r="142" spans="7:7" x14ac:dyDescent="0.55000000000000004">
      <c r="G142"/>
    </row>
    <row r="143" spans="7:7" x14ac:dyDescent="0.55000000000000004">
      <c r="G143"/>
    </row>
    <row r="144" spans="7:7" x14ac:dyDescent="0.55000000000000004">
      <c r="G144"/>
    </row>
    <row r="145" spans="7:7" x14ac:dyDescent="0.55000000000000004">
      <c r="G145"/>
    </row>
    <row r="146" spans="7:7" x14ac:dyDescent="0.55000000000000004">
      <c r="G146"/>
    </row>
    <row r="147" spans="7:7" x14ac:dyDescent="0.55000000000000004">
      <c r="G147"/>
    </row>
    <row r="148" spans="7:7" x14ac:dyDescent="0.55000000000000004">
      <c r="G148"/>
    </row>
    <row r="149" spans="7:7" x14ac:dyDescent="0.55000000000000004">
      <c r="G149"/>
    </row>
    <row r="150" spans="7:7" x14ac:dyDescent="0.55000000000000004">
      <c r="G150"/>
    </row>
    <row r="151" spans="7:7" x14ac:dyDescent="0.55000000000000004">
      <c r="G151"/>
    </row>
    <row r="152" spans="7:7" x14ac:dyDescent="0.55000000000000004">
      <c r="G152"/>
    </row>
    <row r="153" spans="7:7" x14ac:dyDescent="0.55000000000000004">
      <c r="G153"/>
    </row>
    <row r="154" spans="7:7" x14ac:dyDescent="0.55000000000000004">
      <c r="G154"/>
    </row>
    <row r="155" spans="7:7" x14ac:dyDescent="0.55000000000000004">
      <c r="G155"/>
    </row>
    <row r="156" spans="7:7" x14ac:dyDescent="0.55000000000000004">
      <c r="G156"/>
    </row>
    <row r="157" spans="7:7" x14ac:dyDescent="0.55000000000000004">
      <c r="G157"/>
    </row>
    <row r="158" spans="7:7" x14ac:dyDescent="0.55000000000000004">
      <c r="G158"/>
    </row>
    <row r="159" spans="7:7" x14ac:dyDescent="0.55000000000000004">
      <c r="G159"/>
    </row>
    <row r="160" spans="7:7" x14ac:dyDescent="0.55000000000000004">
      <c r="G160"/>
    </row>
    <row r="161" spans="7:7" x14ac:dyDescent="0.55000000000000004">
      <c r="G161"/>
    </row>
    <row r="162" spans="7:7" x14ac:dyDescent="0.55000000000000004">
      <c r="G162"/>
    </row>
    <row r="163" spans="7:7" x14ac:dyDescent="0.55000000000000004">
      <c r="G163"/>
    </row>
    <row r="164" spans="7:7" x14ac:dyDescent="0.55000000000000004">
      <c r="G164"/>
    </row>
    <row r="165" spans="7:7" x14ac:dyDescent="0.55000000000000004">
      <c r="G165"/>
    </row>
    <row r="166" spans="7:7" x14ac:dyDescent="0.55000000000000004">
      <c r="G166"/>
    </row>
    <row r="167" spans="7:7" x14ac:dyDescent="0.55000000000000004">
      <c r="G167"/>
    </row>
    <row r="168" spans="7:7" x14ac:dyDescent="0.55000000000000004">
      <c r="G168"/>
    </row>
    <row r="169" spans="7:7" x14ac:dyDescent="0.55000000000000004">
      <c r="G169"/>
    </row>
    <row r="170" spans="7:7" x14ac:dyDescent="0.55000000000000004">
      <c r="G170"/>
    </row>
    <row r="171" spans="7:7" x14ac:dyDescent="0.55000000000000004">
      <c r="G171"/>
    </row>
    <row r="172" spans="7:7" x14ac:dyDescent="0.55000000000000004">
      <c r="G172"/>
    </row>
    <row r="173" spans="7:7" x14ac:dyDescent="0.55000000000000004">
      <c r="G173"/>
    </row>
    <row r="174" spans="7:7" x14ac:dyDescent="0.55000000000000004">
      <c r="G174"/>
    </row>
    <row r="175" spans="7:7" x14ac:dyDescent="0.55000000000000004">
      <c r="G175"/>
    </row>
    <row r="176" spans="7:7" x14ac:dyDescent="0.55000000000000004">
      <c r="G176"/>
    </row>
    <row r="177" spans="7:7" x14ac:dyDescent="0.55000000000000004">
      <c r="G177"/>
    </row>
    <row r="178" spans="7:7" x14ac:dyDescent="0.55000000000000004">
      <c r="G178"/>
    </row>
    <row r="179" spans="7:7" x14ac:dyDescent="0.55000000000000004">
      <c r="G179"/>
    </row>
    <row r="180" spans="7:7" x14ac:dyDescent="0.55000000000000004">
      <c r="G180"/>
    </row>
    <row r="181" spans="7:7" x14ac:dyDescent="0.55000000000000004">
      <c r="G181"/>
    </row>
    <row r="182" spans="7:7" x14ac:dyDescent="0.55000000000000004">
      <c r="G182"/>
    </row>
    <row r="183" spans="7:7" x14ac:dyDescent="0.55000000000000004">
      <c r="G183"/>
    </row>
    <row r="184" spans="7:7" x14ac:dyDescent="0.55000000000000004">
      <c r="G184"/>
    </row>
    <row r="185" spans="7:7" x14ac:dyDescent="0.55000000000000004">
      <c r="G185"/>
    </row>
    <row r="186" spans="7:7" x14ac:dyDescent="0.55000000000000004">
      <c r="G186"/>
    </row>
    <row r="187" spans="7:7" x14ac:dyDescent="0.55000000000000004">
      <c r="G187"/>
    </row>
    <row r="188" spans="7:7" x14ac:dyDescent="0.55000000000000004">
      <c r="G188"/>
    </row>
    <row r="189" spans="7:7" x14ac:dyDescent="0.55000000000000004">
      <c r="G189"/>
    </row>
    <row r="190" spans="7:7" x14ac:dyDescent="0.55000000000000004">
      <c r="G190"/>
    </row>
    <row r="191" spans="7:7" x14ac:dyDescent="0.55000000000000004">
      <c r="G191"/>
    </row>
    <row r="192" spans="7:7" x14ac:dyDescent="0.55000000000000004">
      <c r="G192"/>
    </row>
    <row r="193" spans="7:7" x14ac:dyDescent="0.55000000000000004">
      <c r="G193"/>
    </row>
    <row r="194" spans="7:7" x14ac:dyDescent="0.55000000000000004">
      <c r="G194"/>
    </row>
    <row r="195" spans="7:7" x14ac:dyDescent="0.55000000000000004">
      <c r="G195"/>
    </row>
    <row r="196" spans="7:7" x14ac:dyDescent="0.55000000000000004">
      <c r="G196"/>
    </row>
    <row r="197" spans="7:7" x14ac:dyDescent="0.55000000000000004">
      <c r="G197"/>
    </row>
    <row r="198" spans="7:7" x14ac:dyDescent="0.55000000000000004">
      <c r="G198"/>
    </row>
    <row r="199" spans="7:7" x14ac:dyDescent="0.55000000000000004">
      <c r="G199"/>
    </row>
    <row r="200" spans="7:7" x14ac:dyDescent="0.55000000000000004">
      <c r="G200"/>
    </row>
    <row r="201" spans="7:7" x14ac:dyDescent="0.55000000000000004">
      <c r="G201"/>
    </row>
    <row r="202" spans="7:7" x14ac:dyDescent="0.55000000000000004">
      <c r="G202"/>
    </row>
    <row r="203" spans="7:7" x14ac:dyDescent="0.55000000000000004">
      <c r="G203"/>
    </row>
    <row r="204" spans="7:7" x14ac:dyDescent="0.55000000000000004">
      <c r="G204"/>
    </row>
    <row r="205" spans="7:7" x14ac:dyDescent="0.55000000000000004">
      <c r="G205"/>
    </row>
    <row r="206" spans="7:7" x14ac:dyDescent="0.55000000000000004">
      <c r="G206"/>
    </row>
    <row r="207" spans="7:7" x14ac:dyDescent="0.55000000000000004">
      <c r="G207"/>
    </row>
    <row r="208" spans="7:7" x14ac:dyDescent="0.55000000000000004">
      <c r="G208"/>
    </row>
    <row r="209" spans="7:7" x14ac:dyDescent="0.55000000000000004">
      <c r="G209"/>
    </row>
    <row r="210" spans="7:7" x14ac:dyDescent="0.55000000000000004">
      <c r="G210"/>
    </row>
    <row r="211" spans="7:7" x14ac:dyDescent="0.55000000000000004">
      <c r="G211"/>
    </row>
    <row r="212" spans="7:7" x14ac:dyDescent="0.55000000000000004">
      <c r="G212"/>
    </row>
    <row r="213" spans="7:7" x14ac:dyDescent="0.55000000000000004">
      <c r="G213"/>
    </row>
    <row r="214" spans="7:7" x14ac:dyDescent="0.55000000000000004">
      <c r="G214"/>
    </row>
    <row r="215" spans="7:7" x14ac:dyDescent="0.55000000000000004">
      <c r="G215"/>
    </row>
    <row r="216" spans="7:7" x14ac:dyDescent="0.55000000000000004">
      <c r="G216"/>
    </row>
    <row r="217" spans="7:7" x14ac:dyDescent="0.55000000000000004">
      <c r="G217"/>
    </row>
    <row r="218" spans="7:7" x14ac:dyDescent="0.55000000000000004">
      <c r="G218"/>
    </row>
    <row r="219" spans="7:7" x14ac:dyDescent="0.55000000000000004">
      <c r="G219"/>
    </row>
    <row r="220" spans="7:7" x14ac:dyDescent="0.55000000000000004">
      <c r="G220"/>
    </row>
  </sheetData>
  <sheetProtection sheet="1" objects="1" scenarios="1"/>
  <mergeCells count="38">
    <mergeCell ref="B54:D54"/>
    <mergeCell ref="E54:I54"/>
    <mergeCell ref="J54:L54"/>
    <mergeCell ref="B53:D53"/>
    <mergeCell ref="E53:I53"/>
    <mergeCell ref="J53:L53"/>
    <mergeCell ref="B56:D56"/>
    <mergeCell ref="E56:I56"/>
    <mergeCell ref="J56:L56"/>
    <mergeCell ref="B55:D55"/>
    <mergeCell ref="E55:I55"/>
    <mergeCell ref="J55:L55"/>
    <mergeCell ref="A2:M6"/>
    <mergeCell ref="A1:M1"/>
    <mergeCell ref="A36:M38"/>
    <mergeCell ref="A39:M40"/>
    <mergeCell ref="B52:M52"/>
    <mergeCell ref="B43:M43"/>
    <mergeCell ref="B8:F8"/>
    <mergeCell ref="A35:M35"/>
    <mergeCell ref="B44:M44"/>
    <mergeCell ref="B47:M47"/>
    <mergeCell ref="J48:L48"/>
    <mergeCell ref="J49:L49"/>
    <mergeCell ref="E48:I48"/>
    <mergeCell ref="E49:I49"/>
    <mergeCell ref="B48:D48"/>
    <mergeCell ref="B49:D49"/>
    <mergeCell ref="O44:Y44"/>
    <mergeCell ref="A41:M41"/>
    <mergeCell ref="B42:M42"/>
    <mergeCell ref="H8:I8"/>
    <mergeCell ref="A44:A45"/>
    <mergeCell ref="D9:E9"/>
    <mergeCell ref="H9:I9"/>
    <mergeCell ref="B9:B10"/>
    <mergeCell ref="C9:C10"/>
    <mergeCell ref="F9:F10"/>
  </mergeCells>
  <phoneticPr fontId="12" type="noConversion"/>
  <printOptions headings="1"/>
  <pageMargins left="0.23622047244094491" right="0.23622047244094491" top="0.74803149606299213" bottom="0.74803149606299213" header="0.31496062992125984" footer="0.31496062992125984"/>
  <pageSetup scale="47" fitToHeight="2" orientation="landscape" horizontalDpi="1200" verticalDpi="1200" r:id="rId1"/>
  <rowBreaks count="1" manualBreakCount="1">
    <brk id="34" max="12"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AJ34"/>
  <sheetViews>
    <sheetView zoomScaleNormal="100" workbookViewId="0">
      <selection activeCell="Q3" sqref="Q3"/>
    </sheetView>
  </sheetViews>
  <sheetFormatPr defaultColWidth="9.15625" defaultRowHeight="14.4" x14ac:dyDescent="0.55000000000000004"/>
  <cols>
    <col min="1" max="1" width="50.83984375" bestFit="1" customWidth="1"/>
    <col min="2" max="8" width="9.15625" customWidth="1"/>
    <col min="9" max="16" width="10.26171875" customWidth="1"/>
    <col min="17" max="17" width="9.15625" customWidth="1"/>
    <col min="18" max="18" width="26.578125" style="5" customWidth="1"/>
    <col min="19" max="19" width="15.68359375" style="5" customWidth="1"/>
    <col min="20" max="21" width="10.578125" style="5" bestFit="1" customWidth="1"/>
    <col min="22" max="36" width="9.15625" style="5"/>
  </cols>
  <sheetData>
    <row r="1" spans="1:16" ht="14.5" customHeight="1" x14ac:dyDescent="0.55000000000000004">
      <c r="A1" s="160" t="s">
        <v>79</v>
      </c>
      <c r="B1" s="160"/>
      <c r="C1" s="160"/>
      <c r="D1" s="160"/>
      <c r="E1" s="160"/>
      <c r="F1" s="160"/>
      <c r="G1" s="160"/>
      <c r="H1" s="160"/>
      <c r="I1" s="160"/>
      <c r="J1" s="160"/>
      <c r="K1" s="160"/>
      <c r="L1" s="160"/>
      <c r="M1" s="160"/>
      <c r="N1" s="160"/>
      <c r="O1" s="160"/>
      <c r="P1" s="161"/>
    </row>
    <row r="2" spans="1:16" x14ac:dyDescent="0.55000000000000004">
      <c r="A2" s="160"/>
      <c r="B2" s="160"/>
      <c r="C2" s="160"/>
      <c r="D2" s="160"/>
      <c r="E2" s="160"/>
      <c r="F2" s="160"/>
      <c r="G2" s="160"/>
      <c r="H2" s="160"/>
      <c r="I2" s="160"/>
      <c r="J2" s="160"/>
      <c r="K2" s="160"/>
      <c r="L2" s="160"/>
      <c r="M2" s="160"/>
      <c r="N2" s="160"/>
      <c r="O2" s="160"/>
      <c r="P2" s="161"/>
    </row>
    <row r="3" spans="1:16" x14ac:dyDescent="0.55000000000000004">
      <c r="A3" s="160"/>
      <c r="B3" s="160"/>
      <c r="C3" s="160"/>
      <c r="D3" s="160"/>
      <c r="E3" s="160"/>
      <c r="F3" s="160"/>
      <c r="G3" s="160"/>
      <c r="H3" s="160"/>
      <c r="I3" s="160"/>
      <c r="J3" s="160"/>
      <c r="K3" s="160"/>
      <c r="L3" s="160"/>
      <c r="M3" s="160"/>
      <c r="N3" s="160"/>
      <c r="O3" s="160"/>
      <c r="P3" s="161"/>
    </row>
    <row r="4" spans="1:16" x14ac:dyDescent="0.55000000000000004">
      <c r="A4" s="160"/>
      <c r="B4" s="160"/>
      <c r="C4" s="160"/>
      <c r="D4" s="160"/>
      <c r="E4" s="160"/>
      <c r="F4" s="160"/>
      <c r="G4" s="160"/>
      <c r="H4" s="160"/>
      <c r="I4" s="160"/>
      <c r="J4" s="160"/>
      <c r="K4" s="160"/>
      <c r="L4" s="160"/>
      <c r="M4" s="160"/>
      <c r="N4" s="160"/>
      <c r="O4" s="160"/>
      <c r="P4" s="161"/>
    </row>
    <row r="5" spans="1:16" ht="15.9" thickBot="1" x14ac:dyDescent="0.65">
      <c r="A5" s="48"/>
      <c r="B5" s="49"/>
      <c r="C5" s="49"/>
      <c r="D5" s="49"/>
      <c r="E5" s="49"/>
      <c r="F5" s="49"/>
      <c r="G5" s="49"/>
      <c r="H5" s="50"/>
      <c r="I5" s="49"/>
      <c r="J5" s="49"/>
      <c r="K5" s="49"/>
      <c r="L5" s="49"/>
      <c r="M5" s="50"/>
      <c r="N5" s="51"/>
      <c r="O5" s="51"/>
      <c r="P5" s="52" t="s">
        <v>0</v>
      </c>
    </row>
    <row r="6" spans="1:16" ht="14.7" thickBot="1" x14ac:dyDescent="0.6">
      <c r="A6" s="53"/>
      <c r="B6" s="69">
        <v>2010</v>
      </c>
      <c r="C6" s="69">
        <v>2011</v>
      </c>
      <c r="D6" s="69">
        <v>2012</v>
      </c>
      <c r="E6" s="69">
        <v>2013</v>
      </c>
      <c r="F6" s="69">
        <v>2014</v>
      </c>
      <c r="G6" s="69">
        <v>2015</v>
      </c>
      <c r="H6" s="69">
        <v>2016</v>
      </c>
      <c r="I6" s="69">
        <v>2017</v>
      </c>
      <c r="J6" s="69">
        <v>2018</v>
      </c>
      <c r="K6" s="69">
        <v>2019</v>
      </c>
      <c r="L6" s="69">
        <v>2020</v>
      </c>
      <c r="M6" s="69">
        <v>2021</v>
      </c>
      <c r="N6" s="69">
        <v>2022</v>
      </c>
      <c r="O6" s="69">
        <v>2023</v>
      </c>
      <c r="P6" s="71" t="s">
        <v>95</v>
      </c>
    </row>
    <row r="7" spans="1:16" x14ac:dyDescent="0.55000000000000004">
      <c r="A7" s="108"/>
      <c r="B7" s="55"/>
      <c r="C7" s="55"/>
      <c r="D7" s="55"/>
      <c r="E7" s="55"/>
      <c r="F7" s="55"/>
      <c r="G7" s="55"/>
      <c r="H7" s="55"/>
      <c r="I7" s="55"/>
      <c r="J7" s="55"/>
      <c r="K7" s="55"/>
      <c r="L7" s="55"/>
      <c r="M7" s="55"/>
      <c r="N7" s="55"/>
      <c r="O7" s="55"/>
      <c r="P7" s="56"/>
    </row>
    <row r="8" spans="1:16" x14ac:dyDescent="0.55000000000000004">
      <c r="A8" s="54" t="s">
        <v>1</v>
      </c>
      <c r="B8" s="55">
        <v>182.13020124020781</v>
      </c>
      <c r="C8" s="55">
        <v>176.90154588066397</v>
      </c>
      <c r="D8" s="55">
        <v>190.02106963272206</v>
      </c>
      <c r="E8" s="55">
        <v>206.07776761460593</v>
      </c>
      <c r="F8" s="55">
        <v>197.0318447609192</v>
      </c>
      <c r="G8" s="55">
        <v>185.81106312565942</v>
      </c>
      <c r="H8" s="55">
        <v>192.62092850427922</v>
      </c>
      <c r="I8" s="55">
        <v>205.0279899513599</v>
      </c>
      <c r="J8" s="55">
        <v>260.26699733525339</v>
      </c>
      <c r="K8" s="55">
        <v>278.72893351793829</v>
      </c>
      <c r="L8" s="55">
        <v>334.32704016555971</v>
      </c>
      <c r="M8" s="55">
        <v>235.60213113965443</v>
      </c>
      <c r="N8" s="55">
        <v>199.46234253706848</v>
      </c>
      <c r="O8" s="55">
        <v>238.71607044381773</v>
      </c>
      <c r="P8" s="56">
        <v>236.24765198260815</v>
      </c>
    </row>
    <row r="9" spans="1:16" x14ac:dyDescent="0.55000000000000004">
      <c r="A9" s="54" t="s">
        <v>2</v>
      </c>
      <c r="B9" s="55">
        <v>67.731567398399804</v>
      </c>
      <c r="C9" s="55">
        <v>79.6652245114512</v>
      </c>
      <c r="D9" s="55">
        <v>70.956880131656945</v>
      </c>
      <c r="E9" s="55">
        <v>75.794849231542642</v>
      </c>
      <c r="F9" s="55">
        <v>69.989286311679805</v>
      </c>
      <c r="G9" s="55">
        <v>45.117301696825898</v>
      </c>
      <c r="H9" s="55">
        <v>37.74300630097467</v>
      </c>
      <c r="I9" s="55">
        <v>47.858375273348912</v>
      </c>
      <c r="J9" s="55">
        <v>57.326172000578325</v>
      </c>
      <c r="K9" s="55">
        <v>54.159601729963612</v>
      </c>
      <c r="L9" s="55">
        <v>40.97221122918355</v>
      </c>
      <c r="M9" s="55">
        <v>44.709817153983209</v>
      </c>
      <c r="N9" s="55">
        <v>61.981480575264058</v>
      </c>
      <c r="O9" s="55">
        <v>60.742070566667834</v>
      </c>
      <c r="P9" s="56">
        <v>57.908447119044069</v>
      </c>
    </row>
    <row r="10" spans="1:16" x14ac:dyDescent="0.55000000000000004">
      <c r="A10" s="54" t="s">
        <v>3</v>
      </c>
      <c r="B10" s="55">
        <v>597.3324680634704</v>
      </c>
      <c r="C10" s="55">
        <v>647.59074474618501</v>
      </c>
      <c r="D10" s="55">
        <v>590.47039630731535</v>
      </c>
      <c r="E10" s="55">
        <v>620.57232031714693</v>
      </c>
      <c r="F10" s="55">
        <v>592.59034198112738</v>
      </c>
      <c r="G10" s="55">
        <v>636.27201526733916</v>
      </c>
      <c r="H10" s="55">
        <v>634.84867985797723</v>
      </c>
      <c r="I10" s="55">
        <v>649.75755709349141</v>
      </c>
      <c r="J10" s="55">
        <v>635.46653904606444</v>
      </c>
      <c r="K10" s="55">
        <v>646.59186467926349</v>
      </c>
      <c r="L10" s="55">
        <v>550.91870118526003</v>
      </c>
      <c r="M10" s="55">
        <v>571.59707968550413</v>
      </c>
      <c r="N10" s="55">
        <v>709.65892676773296</v>
      </c>
      <c r="O10" s="55">
        <v>744.22271915954843</v>
      </c>
      <c r="P10" s="56">
        <v>752.09212062166137</v>
      </c>
    </row>
    <row r="11" spans="1:16" x14ac:dyDescent="0.55000000000000004">
      <c r="A11" s="54" t="s">
        <v>4</v>
      </c>
      <c r="B11" s="55">
        <v>296.78224418740058</v>
      </c>
      <c r="C11" s="55">
        <v>306.59665468451539</v>
      </c>
      <c r="D11" s="55">
        <v>310.46712642985642</v>
      </c>
      <c r="E11" s="55">
        <v>294.84700831473009</v>
      </c>
      <c r="F11" s="55">
        <v>303.97026314303395</v>
      </c>
      <c r="G11" s="55">
        <v>298.29834857414494</v>
      </c>
      <c r="H11" s="55">
        <v>292.6457931012244</v>
      </c>
      <c r="I11" s="55">
        <v>301.08792764436799</v>
      </c>
      <c r="J11" s="55">
        <v>301.21169340549983</v>
      </c>
      <c r="K11" s="55">
        <v>302.73922087333654</v>
      </c>
      <c r="L11" s="55">
        <v>277.48314607319838</v>
      </c>
      <c r="M11" s="55">
        <v>293.08546940452106</v>
      </c>
      <c r="N11" s="55">
        <v>294.18737710196956</v>
      </c>
      <c r="O11" s="55">
        <v>315.37950022472904</v>
      </c>
      <c r="P11" s="56">
        <v>331.35998265619617</v>
      </c>
    </row>
    <row r="12" spans="1:16" x14ac:dyDescent="0.55000000000000004">
      <c r="A12" s="54" t="s">
        <v>5</v>
      </c>
      <c r="B12" s="55">
        <v>544.78869875040323</v>
      </c>
      <c r="C12" s="55">
        <v>571.10441014345804</v>
      </c>
      <c r="D12" s="55">
        <v>578.29245178793281</v>
      </c>
      <c r="E12" s="55">
        <v>571.36407272331314</v>
      </c>
      <c r="F12" s="55">
        <v>574.27399951900941</v>
      </c>
      <c r="G12" s="55">
        <v>571.428646324542</v>
      </c>
      <c r="H12" s="55">
        <v>546.25351696818905</v>
      </c>
      <c r="I12" s="55">
        <v>549.2909423227602</v>
      </c>
      <c r="J12" s="55">
        <v>540.49841420306359</v>
      </c>
      <c r="K12" s="55">
        <v>543.52980591010817</v>
      </c>
      <c r="L12" s="55">
        <v>552.38146125489845</v>
      </c>
      <c r="M12" s="55">
        <v>588.89549707949709</v>
      </c>
      <c r="N12" s="55">
        <v>698.46188503359167</v>
      </c>
      <c r="O12" s="55">
        <v>654.75760073698689</v>
      </c>
      <c r="P12" s="56">
        <v>713.55735637765986</v>
      </c>
    </row>
    <row r="13" spans="1:16" x14ac:dyDescent="0.55000000000000004">
      <c r="A13" s="54" t="s">
        <v>6</v>
      </c>
      <c r="B13" s="55">
        <v>1201.3737243455885</v>
      </c>
      <c r="C13" s="55">
        <v>1395.0907364335433</v>
      </c>
      <c r="D13" s="55">
        <v>1263.2287482974443</v>
      </c>
      <c r="E13" s="55">
        <v>1494.3216770488632</v>
      </c>
      <c r="F13" s="55">
        <v>1538.431634412992</v>
      </c>
      <c r="G13" s="55">
        <v>1448.2951003218411</v>
      </c>
      <c r="H13" s="55">
        <v>1465.6170021539942</v>
      </c>
      <c r="I13" s="55">
        <v>1488.5581395739744</v>
      </c>
      <c r="J13" s="55">
        <v>1588.5003299467157</v>
      </c>
      <c r="K13" s="55">
        <v>1537.9696033012806</v>
      </c>
      <c r="L13" s="55">
        <v>1056.3296574673866</v>
      </c>
      <c r="M13" s="55">
        <v>2035.8645389200967</v>
      </c>
      <c r="N13" s="55">
        <v>2258.8856690135981</v>
      </c>
      <c r="O13" s="55">
        <v>2148.8475470732342</v>
      </c>
      <c r="P13" s="56">
        <v>2355.3582142059549</v>
      </c>
    </row>
    <row r="14" spans="1:16" x14ac:dyDescent="0.55000000000000004">
      <c r="A14" s="54" t="s">
        <v>7</v>
      </c>
      <c r="B14" s="55">
        <v>508.08666672431667</v>
      </c>
      <c r="C14" s="55">
        <v>533.34415420309767</v>
      </c>
      <c r="D14" s="55">
        <v>542.6248123929754</v>
      </c>
      <c r="E14" s="55">
        <v>507.73423666647329</v>
      </c>
      <c r="F14" s="55">
        <v>577.1629580616343</v>
      </c>
      <c r="G14" s="55">
        <v>614.72503665542013</v>
      </c>
      <c r="H14" s="55">
        <v>669.65209940646662</v>
      </c>
      <c r="I14" s="55">
        <v>703.63694381712173</v>
      </c>
      <c r="J14" s="55">
        <v>691.60186173001432</v>
      </c>
      <c r="K14" s="55">
        <v>716.88751559985064</v>
      </c>
      <c r="L14" s="55">
        <v>445.80691050607464</v>
      </c>
      <c r="M14" s="55">
        <v>507.79547639935032</v>
      </c>
      <c r="N14" s="55">
        <v>702.7588985237669</v>
      </c>
      <c r="O14" s="55">
        <v>775.79623049674569</v>
      </c>
      <c r="P14" s="56">
        <v>823.2115995605111</v>
      </c>
    </row>
    <row r="15" spans="1:16" x14ac:dyDescent="0.55000000000000004">
      <c r="A15" s="54" t="s">
        <v>8</v>
      </c>
      <c r="B15" s="55">
        <v>1030.4777676804129</v>
      </c>
      <c r="C15" s="55">
        <v>944.45028330091054</v>
      </c>
      <c r="D15" s="55">
        <v>906.76117012280781</v>
      </c>
      <c r="E15" s="55">
        <v>1014.5501817673081</v>
      </c>
      <c r="F15" s="55">
        <v>987.41772436882138</v>
      </c>
      <c r="G15" s="55">
        <v>980.5000017039157</v>
      </c>
      <c r="H15" s="55">
        <v>1039.4902857963421</v>
      </c>
      <c r="I15" s="55">
        <v>1128.6879594039494</v>
      </c>
      <c r="J15" s="55">
        <v>1240.2097861634338</v>
      </c>
      <c r="K15" s="55">
        <v>1351.9032341110212</v>
      </c>
      <c r="L15" s="55">
        <v>669.16749215998038</v>
      </c>
      <c r="M15" s="55">
        <v>561.95158588168738</v>
      </c>
      <c r="N15" s="55">
        <v>1179.7598023459559</v>
      </c>
      <c r="O15" s="55">
        <v>1530.7896071801306</v>
      </c>
      <c r="P15" s="56">
        <v>1698.2280794358894</v>
      </c>
    </row>
    <row r="16" spans="1:16" x14ac:dyDescent="0.55000000000000004">
      <c r="A16" s="54" t="s">
        <v>9</v>
      </c>
      <c r="B16" s="55">
        <v>718.87214328632069</v>
      </c>
      <c r="C16" s="55">
        <v>755.59431233867235</v>
      </c>
      <c r="D16" s="55">
        <v>770.25722789667873</v>
      </c>
      <c r="E16" s="55">
        <v>722.11615115313634</v>
      </c>
      <c r="F16" s="55">
        <v>675.53219818566549</v>
      </c>
      <c r="G16" s="55">
        <v>630.89761695651907</v>
      </c>
      <c r="H16" s="55">
        <v>620.64034902707033</v>
      </c>
      <c r="I16" s="55">
        <v>602.63182303966812</v>
      </c>
      <c r="J16" s="55">
        <v>579.18864644319342</v>
      </c>
      <c r="K16" s="55">
        <v>586.45093018290231</v>
      </c>
      <c r="L16" s="55">
        <v>549.88769782901102</v>
      </c>
      <c r="M16" s="55">
        <v>581.27186984738489</v>
      </c>
      <c r="N16" s="55">
        <v>625.3283348272812</v>
      </c>
      <c r="O16" s="55">
        <v>672.52807221643025</v>
      </c>
      <c r="P16" s="56">
        <v>659.19992039130204</v>
      </c>
    </row>
    <row r="17" spans="1:17" x14ac:dyDescent="0.55000000000000004">
      <c r="A17" s="54" t="s">
        <v>76</v>
      </c>
      <c r="B17" s="55">
        <v>885.53943885467152</v>
      </c>
      <c r="C17" s="55">
        <v>834.49907045562668</v>
      </c>
      <c r="D17" s="55">
        <v>829.35122214070157</v>
      </c>
      <c r="E17" s="55">
        <v>837.56587370707143</v>
      </c>
      <c r="F17" s="55">
        <v>844.24712364771881</v>
      </c>
      <c r="G17" s="55">
        <v>912.41651443595663</v>
      </c>
      <c r="H17" s="55">
        <v>901.96189780091527</v>
      </c>
      <c r="I17" s="55">
        <v>942.46659649661774</v>
      </c>
      <c r="J17" s="55">
        <v>927.90029748374013</v>
      </c>
      <c r="K17" s="55">
        <v>955.74828501460161</v>
      </c>
      <c r="L17" s="55">
        <v>931.43230406776638</v>
      </c>
      <c r="M17" s="55">
        <v>873.86293650119126</v>
      </c>
      <c r="N17" s="55">
        <v>874.9177448882167</v>
      </c>
      <c r="O17" s="55">
        <v>914.05463884520327</v>
      </c>
      <c r="P17" s="56">
        <v>943.33190444122988</v>
      </c>
    </row>
    <row r="18" spans="1:17" x14ac:dyDescent="0.55000000000000004">
      <c r="A18" s="54" t="s">
        <v>10</v>
      </c>
      <c r="B18" s="55">
        <v>979.57265864951808</v>
      </c>
      <c r="C18" s="55">
        <v>1057.2633167777765</v>
      </c>
      <c r="D18" s="55">
        <v>1157.9379600533775</v>
      </c>
      <c r="E18" s="55">
        <v>1232.9950365501695</v>
      </c>
      <c r="F18" s="55">
        <v>1269.5060546227717</v>
      </c>
      <c r="G18" s="55">
        <v>1294.3899915892316</v>
      </c>
      <c r="H18" s="55">
        <v>1208.7871857141038</v>
      </c>
      <c r="I18" s="55">
        <v>1105.4640273501695</v>
      </c>
      <c r="J18" s="55">
        <v>1146.0665785626409</v>
      </c>
      <c r="K18" s="55">
        <v>1260.8351773476336</v>
      </c>
      <c r="L18" s="55">
        <v>1451.844466367141</v>
      </c>
      <c r="M18" s="55">
        <v>1506.1480832051016</v>
      </c>
      <c r="N18" s="55">
        <v>1535.1374345447348</v>
      </c>
      <c r="O18" s="55">
        <v>1595.0945552312442</v>
      </c>
      <c r="P18" s="56">
        <v>1598.3790974844821</v>
      </c>
    </row>
    <row r="19" spans="1:17" x14ac:dyDescent="0.55000000000000004">
      <c r="A19" s="54" t="s">
        <v>11</v>
      </c>
      <c r="B19" s="55">
        <v>858.14974041263019</v>
      </c>
      <c r="C19" s="55">
        <v>839.22249710717836</v>
      </c>
      <c r="D19" s="55">
        <v>703.17576643890152</v>
      </c>
      <c r="E19" s="55">
        <v>755.25436317026549</v>
      </c>
      <c r="F19" s="55">
        <v>737.35951495420204</v>
      </c>
      <c r="G19" s="55">
        <v>656.19553356972358</v>
      </c>
      <c r="H19" s="55">
        <v>659.55034687816703</v>
      </c>
      <c r="I19" s="55">
        <v>672.48816944153839</v>
      </c>
      <c r="J19" s="55">
        <v>664.30894728571559</v>
      </c>
      <c r="K19" s="55">
        <v>674.01920492505496</v>
      </c>
      <c r="L19" s="55">
        <v>670.87309688657001</v>
      </c>
      <c r="M19" s="55">
        <v>680.84499783337742</v>
      </c>
      <c r="N19" s="55">
        <v>791.49584291550877</v>
      </c>
      <c r="O19" s="55">
        <v>824.87436674936248</v>
      </c>
      <c r="P19" s="56">
        <v>891.10744748114325</v>
      </c>
    </row>
    <row r="20" spans="1:17" x14ac:dyDescent="0.55000000000000004">
      <c r="A20" s="54" t="s">
        <v>12</v>
      </c>
      <c r="B20" s="55">
        <v>576.2293716523925</v>
      </c>
      <c r="C20" s="55">
        <v>650.29749193112423</v>
      </c>
      <c r="D20" s="55">
        <v>507.57903632031031</v>
      </c>
      <c r="E20" s="55">
        <v>533.93042626436659</v>
      </c>
      <c r="F20" s="55">
        <v>538.84113047571759</v>
      </c>
      <c r="G20" s="55">
        <v>512.93216366685897</v>
      </c>
      <c r="H20" s="55">
        <v>522.13816120966987</v>
      </c>
      <c r="I20" s="55">
        <v>572.77159898197601</v>
      </c>
      <c r="J20" s="55">
        <v>573.76640516448401</v>
      </c>
      <c r="K20" s="55">
        <v>517.73256614121317</v>
      </c>
      <c r="L20" s="55">
        <v>501.11544763343136</v>
      </c>
      <c r="M20" s="55">
        <v>535.85708607672314</v>
      </c>
      <c r="N20" s="55">
        <v>609.39976273366665</v>
      </c>
      <c r="O20" s="55">
        <v>668.14325713716948</v>
      </c>
      <c r="P20" s="56">
        <v>668.2734514374481</v>
      </c>
    </row>
    <row r="21" spans="1:17" x14ac:dyDescent="0.55000000000000004">
      <c r="A21" s="54" t="s">
        <v>77</v>
      </c>
      <c r="B21" s="55">
        <v>576.66680482092863</v>
      </c>
      <c r="C21" s="55">
        <v>568.95568383127409</v>
      </c>
      <c r="D21" s="55">
        <v>593.54790752801057</v>
      </c>
      <c r="E21" s="55">
        <v>597.71608103593201</v>
      </c>
      <c r="F21" s="55">
        <v>586.04519521375198</v>
      </c>
      <c r="G21" s="55">
        <v>639.05778921497131</v>
      </c>
      <c r="H21" s="55">
        <v>617.24801682765064</v>
      </c>
      <c r="I21" s="55">
        <v>646.75898826201774</v>
      </c>
      <c r="J21" s="55">
        <v>658.12344244585211</v>
      </c>
      <c r="K21" s="55">
        <v>776.06250414459214</v>
      </c>
      <c r="L21" s="55">
        <v>939.21558071831168</v>
      </c>
      <c r="M21" s="55">
        <v>885.2299057612621</v>
      </c>
      <c r="N21" s="55">
        <v>1006.8330332881822</v>
      </c>
      <c r="O21" s="55">
        <v>937.32260862206522</v>
      </c>
      <c r="P21" s="56">
        <v>1030.4020648334213</v>
      </c>
    </row>
    <row r="22" spans="1:17" x14ac:dyDescent="0.55000000000000004">
      <c r="A22" s="54" t="s">
        <v>78</v>
      </c>
      <c r="B22" s="55">
        <v>569.2428529706101</v>
      </c>
      <c r="C22" s="55">
        <v>536.43060118365793</v>
      </c>
      <c r="D22" s="55">
        <v>547.36801844597528</v>
      </c>
      <c r="E22" s="55">
        <v>538.91637783418457</v>
      </c>
      <c r="F22" s="55">
        <v>515.55007731923376</v>
      </c>
      <c r="G22" s="55">
        <v>496.43001323737707</v>
      </c>
      <c r="H22" s="55">
        <v>488.8662464335967</v>
      </c>
      <c r="I22" s="55">
        <v>492.91743184440617</v>
      </c>
      <c r="J22" s="55">
        <v>504.26139095603793</v>
      </c>
      <c r="K22" s="55">
        <v>486.97980471519378</v>
      </c>
      <c r="L22" s="55">
        <v>513.99645344039709</v>
      </c>
      <c r="M22" s="55">
        <v>562.42986661484565</v>
      </c>
      <c r="N22" s="55">
        <v>572.07073751624489</v>
      </c>
      <c r="O22" s="55">
        <v>470.54821830223443</v>
      </c>
      <c r="P22" s="56">
        <v>471.04752078061301</v>
      </c>
      <c r="Q22" s="5"/>
    </row>
    <row r="23" spans="1:17" x14ac:dyDescent="0.55000000000000004">
      <c r="A23" s="54" t="s">
        <v>74</v>
      </c>
      <c r="B23" s="55">
        <v>209.08365802817991</v>
      </c>
      <c r="C23" s="55">
        <v>213.50026928734161</v>
      </c>
      <c r="D23" s="55">
        <v>213.16035671797866</v>
      </c>
      <c r="E23" s="55">
        <v>226.4662819649584</v>
      </c>
      <c r="F23" s="55">
        <v>247.01653007246026</v>
      </c>
      <c r="G23" s="55">
        <v>240.34485729875922</v>
      </c>
      <c r="H23" s="55">
        <v>234.75850365056453</v>
      </c>
      <c r="I23" s="55">
        <v>228.3689867286333</v>
      </c>
      <c r="J23" s="55">
        <v>228.37339011182684</v>
      </c>
      <c r="K23" s="55">
        <v>222.14236578486774</v>
      </c>
      <c r="L23" s="55">
        <v>132.80066434418512</v>
      </c>
      <c r="M23" s="55">
        <v>96.070816304471251</v>
      </c>
      <c r="N23" s="55">
        <v>168.78229400057768</v>
      </c>
      <c r="O23" s="55">
        <v>238.52587459447574</v>
      </c>
      <c r="P23" s="56">
        <v>248.48112377305927</v>
      </c>
    </row>
    <row r="24" spans="1:17" x14ac:dyDescent="0.55000000000000004">
      <c r="A24" s="54" t="s">
        <v>75</v>
      </c>
      <c r="B24" s="55">
        <v>65.434604910154221</v>
      </c>
      <c r="C24" s="55">
        <v>68.418008961797256</v>
      </c>
      <c r="D24" s="55">
        <v>77.264379611465159</v>
      </c>
      <c r="E24" s="55">
        <v>85.968579647829188</v>
      </c>
      <c r="F24" s="55">
        <v>94.500296743562487</v>
      </c>
      <c r="G24" s="55">
        <v>94.49990185730455</v>
      </c>
      <c r="H24" s="55">
        <v>94.971600297835138</v>
      </c>
      <c r="I24" s="55">
        <v>93.359018769476975</v>
      </c>
      <c r="J24" s="55">
        <v>93.358777464030752</v>
      </c>
      <c r="K24" s="55">
        <v>93.359226329301279</v>
      </c>
      <c r="L24" s="55">
        <v>85.858764724380023</v>
      </c>
      <c r="M24" s="55">
        <v>80.152968391990768</v>
      </c>
      <c r="N24" s="55">
        <v>102.31347672528568</v>
      </c>
      <c r="O24" s="55">
        <v>130.72156600510544</v>
      </c>
      <c r="P24" s="56">
        <v>137.26274744494464</v>
      </c>
    </row>
    <row r="25" spans="1:17" x14ac:dyDescent="0.55000000000000004">
      <c r="A25" s="57" t="s">
        <v>13</v>
      </c>
      <c r="B25" s="58">
        <f>SUM(B8:B24)</f>
        <v>9867.4946119756059</v>
      </c>
      <c r="C25" s="58">
        <f t="shared" ref="C25:O25" si="0">SUM(C8:C24)</f>
        <v>10178.925005778276</v>
      </c>
      <c r="D25" s="58">
        <f t="shared" si="0"/>
        <v>9852.4645302561112</v>
      </c>
      <c r="E25" s="58">
        <f t="shared" si="0"/>
        <v>10316.191285011899</v>
      </c>
      <c r="F25" s="58">
        <f t="shared" si="0"/>
        <v>10349.466173794301</v>
      </c>
      <c r="G25" s="58">
        <f t="shared" si="0"/>
        <v>10257.611895496391</v>
      </c>
      <c r="H25" s="58">
        <f t="shared" si="0"/>
        <v>10227.793619929022</v>
      </c>
      <c r="I25" s="58">
        <f t="shared" si="0"/>
        <v>10431.132475994878</v>
      </c>
      <c r="J25" s="58">
        <f t="shared" si="0"/>
        <v>10690.429669748146</v>
      </c>
      <c r="K25" s="58">
        <f t="shared" si="0"/>
        <v>11005.839844308124</v>
      </c>
      <c r="L25" s="58">
        <f t="shared" si="0"/>
        <v>9704.411096052736</v>
      </c>
      <c r="M25" s="58">
        <f t="shared" si="0"/>
        <v>10641.370126200642</v>
      </c>
      <c r="N25" s="58">
        <f t="shared" si="0"/>
        <v>12391.435043338644</v>
      </c>
      <c r="O25" s="58">
        <f t="shared" si="0"/>
        <v>12921.064503585152</v>
      </c>
      <c r="P25" s="107">
        <f>SUM(P8:P24)</f>
        <v>13615.448730027168</v>
      </c>
      <c r="Q25" s="5"/>
    </row>
    <row r="26" spans="1:17" x14ac:dyDescent="0.55000000000000004">
      <c r="A26" s="54" t="s">
        <v>14</v>
      </c>
      <c r="B26" s="55">
        <v>989.87192481089926</v>
      </c>
      <c r="C26" s="55">
        <v>947.39909000049067</v>
      </c>
      <c r="D26" s="55">
        <v>1120.5364905351125</v>
      </c>
      <c r="E26" s="55">
        <v>1003.9280791249735</v>
      </c>
      <c r="F26" s="55">
        <v>1020.3358233097842</v>
      </c>
      <c r="G26" s="55">
        <v>1141.6263903420891</v>
      </c>
      <c r="H26" s="55">
        <v>1130.2652328388872</v>
      </c>
      <c r="I26" s="55">
        <v>1263.6307561846218</v>
      </c>
      <c r="J26" s="55">
        <v>1311.7733974120147</v>
      </c>
      <c r="K26" s="55">
        <v>1327.5817302831754</v>
      </c>
      <c r="L26" s="55">
        <v>1102.0827900992281</v>
      </c>
      <c r="M26" s="55">
        <v>1256.4310834137355</v>
      </c>
      <c r="N26" s="55">
        <v>1381.8547110790532</v>
      </c>
      <c r="O26" s="55">
        <v>1525.43184271</v>
      </c>
      <c r="P26" s="56">
        <v>1579.6942001498992</v>
      </c>
    </row>
    <row r="27" spans="1:17" x14ac:dyDescent="0.55000000000000004">
      <c r="A27" s="59" t="s">
        <v>19</v>
      </c>
      <c r="B27" s="60">
        <f t="shared" ref="B27" si="1">B25+B26</f>
        <v>10857.366536786505</v>
      </c>
      <c r="C27" s="60">
        <f t="shared" ref="C27:O27" si="2">C25+C26</f>
        <v>11126.324095778766</v>
      </c>
      <c r="D27" s="60">
        <f t="shared" si="2"/>
        <v>10973.001020791224</v>
      </c>
      <c r="E27" s="60">
        <f t="shared" si="2"/>
        <v>11320.119364136872</v>
      </c>
      <c r="F27" s="60">
        <f t="shared" si="2"/>
        <v>11369.801997104085</v>
      </c>
      <c r="G27" s="60">
        <f t="shared" si="2"/>
        <v>11399.238285838481</v>
      </c>
      <c r="H27" s="60">
        <f t="shared" si="2"/>
        <v>11358.058852767908</v>
      </c>
      <c r="I27" s="60">
        <f t="shared" si="2"/>
        <v>11694.763232179501</v>
      </c>
      <c r="J27" s="60">
        <f t="shared" si="2"/>
        <v>12002.203067160161</v>
      </c>
      <c r="K27" s="60">
        <f t="shared" si="2"/>
        <v>12333.421574591299</v>
      </c>
      <c r="L27" s="60">
        <f t="shared" si="2"/>
        <v>10806.493886151964</v>
      </c>
      <c r="M27" s="60">
        <f t="shared" si="2"/>
        <v>11897.801209614378</v>
      </c>
      <c r="N27" s="60">
        <f t="shared" si="2"/>
        <v>13773.289754417698</v>
      </c>
      <c r="O27" s="60">
        <f t="shared" si="2"/>
        <v>14446.496346295153</v>
      </c>
      <c r="P27" s="61">
        <f>P25+P26</f>
        <v>15195.142930177068</v>
      </c>
    </row>
    <row r="28" spans="1:17" x14ac:dyDescent="0.55000000000000004">
      <c r="A28" s="54"/>
      <c r="B28" s="62"/>
      <c r="C28" s="62"/>
      <c r="D28" s="62"/>
      <c r="E28" s="62"/>
      <c r="F28" s="62"/>
      <c r="G28" s="62"/>
      <c r="H28" s="62"/>
      <c r="I28" s="63"/>
      <c r="J28" s="63"/>
      <c r="K28" s="62"/>
      <c r="L28" s="62"/>
      <c r="M28" s="62"/>
      <c r="N28" s="64"/>
      <c r="O28" s="64"/>
      <c r="P28" s="65"/>
    </row>
    <row r="29" spans="1:17" ht="14.7" thickBot="1" x14ac:dyDescent="0.6">
      <c r="A29" s="66" t="s">
        <v>21</v>
      </c>
      <c r="B29" s="67">
        <v>39.295571975340224</v>
      </c>
      <c r="C29" s="67">
        <v>40.196257571455078</v>
      </c>
      <c r="D29" s="67">
        <v>39.613722096719222</v>
      </c>
      <c r="E29" s="67">
        <v>40.793222933826563</v>
      </c>
      <c r="F29" s="67">
        <v>41.046216596043628</v>
      </c>
      <c r="G29" s="67">
        <v>41.241817242541543</v>
      </c>
      <c r="H29" s="67">
        <v>41.242043764589361</v>
      </c>
      <c r="I29" s="67">
        <v>42.610703472248737</v>
      </c>
      <c r="J29" s="67">
        <v>43.889036217021292</v>
      </c>
      <c r="K29" s="67">
        <v>45.301324777289139</v>
      </c>
      <c r="L29" s="67">
        <v>39.814949215424043</v>
      </c>
      <c r="M29" s="67">
        <v>44.097615359237295</v>
      </c>
      <c r="N29" s="67">
        <v>51.544621121202709</v>
      </c>
      <c r="O29" s="67">
        <v>54.064003152172447</v>
      </c>
      <c r="P29" s="68">
        <v>56.865708859953621</v>
      </c>
    </row>
    <row r="30" spans="1:17" ht="14.7" thickBot="1" x14ac:dyDescent="0.6">
      <c r="A30" s="7" t="s">
        <v>17</v>
      </c>
    </row>
    <row r="31" spans="1:17" x14ac:dyDescent="0.55000000000000004">
      <c r="B31" s="13"/>
      <c r="C31" s="13"/>
      <c r="D31" s="13"/>
      <c r="E31" s="13"/>
      <c r="F31" s="13"/>
      <c r="G31" s="13"/>
      <c r="H31" s="13"/>
      <c r="I31" s="13"/>
      <c r="J31" s="13"/>
      <c r="K31" s="13"/>
      <c r="L31" s="13"/>
      <c r="M31" s="13"/>
      <c r="N31" s="13"/>
      <c r="O31" s="13"/>
      <c r="P31" s="13"/>
    </row>
    <row r="32" spans="1:17" x14ac:dyDescent="0.55000000000000004">
      <c r="J32" s="5"/>
      <c r="K32" s="5"/>
      <c r="L32" s="5"/>
      <c r="M32" s="5"/>
      <c r="N32" s="5"/>
      <c r="O32" s="5"/>
      <c r="P32" s="5"/>
    </row>
    <row r="33" spans="2:6" x14ac:dyDescent="0.55000000000000004">
      <c r="B33" s="14"/>
      <c r="C33" s="14"/>
      <c r="D33" s="14"/>
      <c r="E33" s="14"/>
      <c r="F33" s="14"/>
    </row>
    <row r="34" spans="2:6" x14ac:dyDescent="0.55000000000000004">
      <c r="B34" s="5"/>
      <c r="C34" s="5"/>
      <c r="D34" s="5"/>
      <c r="E34" s="5"/>
      <c r="F34" s="5"/>
    </row>
  </sheetData>
  <sheetProtection algorithmName="SHA-512" hashValue="/tWI+61cqTUmaiaFJa5WxzLN+yFdrAIF0strMQtEdH66OGYVjgHxl90rn1XybaykguXW/P/tr2Pfq+QWW7lNow==" saltValue="g/1d79tVULVdBEKf0ZATjQ==" spinCount="100000" sheet="1" objects="1" scenarios="1"/>
  <mergeCells count="1">
    <mergeCell ref="A1:P4"/>
  </mergeCells>
  <dataValidations disablePrompts="1" count="1">
    <dataValidation type="list" allowBlank="1" showInputMessage="1" showErrorMessage="1" sqref="R4:R7" xr:uid="{00000000-0002-0000-0100-000000000000}">
      <formula1>#REF!</formula1>
    </dataValidation>
  </dataValidations>
  <pageMargins left="0.7" right="0.7" top="0.75" bottom="0.75" header="0.3" footer="0.3"/>
  <pageSetup scale="62" fitToHeight="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5"/>
  <dimension ref="A1:AF30"/>
  <sheetViews>
    <sheetView zoomScaleNormal="100" workbookViewId="0">
      <selection activeCell="H22" sqref="H22"/>
    </sheetView>
  </sheetViews>
  <sheetFormatPr defaultColWidth="9.15625" defaultRowHeight="14.4" x14ac:dyDescent="0.55000000000000004"/>
  <cols>
    <col min="1" max="1" width="49.15625" customWidth="1"/>
    <col min="8" max="15" width="9.15625" customWidth="1"/>
  </cols>
  <sheetData>
    <row r="1" spans="1:32" x14ac:dyDescent="0.55000000000000004">
      <c r="A1" s="162" t="s">
        <v>103</v>
      </c>
      <c r="B1" s="163"/>
      <c r="C1" s="163"/>
      <c r="D1" s="163"/>
      <c r="E1" s="163"/>
      <c r="F1" s="163"/>
      <c r="G1" s="163"/>
      <c r="H1" s="163"/>
      <c r="I1" s="163"/>
      <c r="J1" s="163"/>
      <c r="K1" s="163"/>
      <c r="L1" s="163"/>
      <c r="M1" s="163"/>
      <c r="N1" s="163"/>
      <c r="O1" s="163"/>
      <c r="P1" s="164"/>
    </row>
    <row r="2" spans="1:32" x14ac:dyDescent="0.55000000000000004">
      <c r="A2" s="165"/>
      <c r="B2" s="166"/>
      <c r="C2" s="166"/>
      <c r="D2" s="166"/>
      <c r="E2" s="166"/>
      <c r="F2" s="166"/>
      <c r="G2" s="166"/>
      <c r="H2" s="166"/>
      <c r="I2" s="166"/>
      <c r="J2" s="166"/>
      <c r="K2" s="166"/>
      <c r="L2" s="166"/>
      <c r="M2" s="166"/>
      <c r="N2" s="166"/>
      <c r="O2" s="166"/>
      <c r="P2" s="167"/>
    </row>
    <row r="3" spans="1:32" x14ac:dyDescent="0.55000000000000004">
      <c r="A3" s="165"/>
      <c r="B3" s="166"/>
      <c r="C3" s="166"/>
      <c r="D3" s="166"/>
      <c r="E3" s="166"/>
      <c r="F3" s="166"/>
      <c r="G3" s="166"/>
      <c r="H3" s="166"/>
      <c r="I3" s="166"/>
      <c r="J3" s="166"/>
      <c r="K3" s="166"/>
      <c r="L3" s="166"/>
      <c r="M3" s="166"/>
      <c r="N3" s="166"/>
      <c r="O3" s="166"/>
      <c r="P3" s="167"/>
    </row>
    <row r="4" spans="1:32" x14ac:dyDescent="0.55000000000000004">
      <c r="A4" s="168"/>
      <c r="B4" s="169"/>
      <c r="C4" s="169"/>
      <c r="D4" s="169"/>
      <c r="E4" s="169"/>
      <c r="F4" s="169"/>
      <c r="G4" s="169"/>
      <c r="H4" s="169"/>
      <c r="I4" s="169"/>
      <c r="J4" s="169"/>
      <c r="K4" s="169"/>
      <c r="L4" s="169"/>
      <c r="M4" s="169"/>
      <c r="N4" s="169"/>
      <c r="O4" s="169"/>
      <c r="P4" s="170"/>
    </row>
    <row r="5" spans="1:32" ht="15.9" thickBot="1" x14ac:dyDescent="0.65">
      <c r="A5" s="1"/>
      <c r="B5" s="2"/>
      <c r="C5" s="2"/>
      <c r="D5" s="2"/>
      <c r="E5" s="2"/>
      <c r="F5" s="2"/>
      <c r="G5" s="2"/>
      <c r="H5" s="3"/>
      <c r="I5" s="2"/>
      <c r="J5" s="2"/>
      <c r="K5" s="2"/>
      <c r="L5" s="2"/>
      <c r="M5" s="3"/>
      <c r="N5" s="44"/>
      <c r="O5" s="44"/>
      <c r="P5" s="4" t="s">
        <v>0</v>
      </c>
    </row>
    <row r="6" spans="1:32" ht="14.7" thickBot="1" x14ac:dyDescent="0.6">
      <c r="A6" s="53"/>
      <c r="B6" s="69">
        <v>2010</v>
      </c>
      <c r="C6" s="69">
        <v>2011</v>
      </c>
      <c r="D6" s="69">
        <v>2012</v>
      </c>
      <c r="E6" s="69">
        <v>2013</v>
      </c>
      <c r="F6" s="69">
        <v>2014</v>
      </c>
      <c r="G6" s="69">
        <v>2015</v>
      </c>
      <c r="H6" s="69">
        <v>2016</v>
      </c>
      <c r="I6" s="69">
        <v>2017</v>
      </c>
      <c r="J6" s="69">
        <v>2018</v>
      </c>
      <c r="K6" s="69">
        <v>2019</v>
      </c>
      <c r="L6" s="69">
        <v>2020</v>
      </c>
      <c r="M6" s="69">
        <v>2021</v>
      </c>
      <c r="N6" s="70">
        <v>2022</v>
      </c>
      <c r="O6" s="70">
        <v>2023</v>
      </c>
      <c r="P6" s="71" t="s">
        <v>95</v>
      </c>
    </row>
    <row r="7" spans="1:32" x14ac:dyDescent="0.55000000000000004">
      <c r="A7" s="54"/>
      <c r="B7" s="72"/>
      <c r="C7" s="72"/>
      <c r="D7" s="72"/>
      <c r="E7" s="72"/>
      <c r="F7" s="72"/>
      <c r="G7" s="72"/>
      <c r="H7" s="72"/>
      <c r="I7" s="72"/>
      <c r="J7" s="72"/>
      <c r="K7" s="73"/>
      <c r="L7" s="73"/>
      <c r="M7" s="73"/>
      <c r="N7" s="48"/>
      <c r="O7" s="48"/>
      <c r="P7" s="74"/>
    </row>
    <row r="8" spans="1:32" x14ac:dyDescent="0.55000000000000004">
      <c r="A8" s="54" t="s">
        <v>1</v>
      </c>
      <c r="B8" s="55">
        <v>269.02859153617982</v>
      </c>
      <c r="C8" s="55">
        <v>249.35473195105106</v>
      </c>
      <c r="D8" s="55">
        <v>251.64239004234508</v>
      </c>
      <c r="E8" s="55">
        <v>257.5903010797096</v>
      </c>
      <c r="F8" s="55">
        <v>250.95609261495687</v>
      </c>
      <c r="G8" s="55">
        <v>229.49242283808675</v>
      </c>
      <c r="H8" s="55">
        <v>233.03426110332563</v>
      </c>
      <c r="I8" s="55">
        <v>238.20552361758794</v>
      </c>
      <c r="J8" s="55">
        <v>305.45073957230068</v>
      </c>
      <c r="K8" s="55">
        <v>312.44725594660235</v>
      </c>
      <c r="L8" s="55">
        <v>362.34140004088016</v>
      </c>
      <c r="M8" s="55">
        <v>258.44022559173305</v>
      </c>
      <c r="N8" s="55">
        <v>211.91031089356642</v>
      </c>
      <c r="O8" s="55">
        <v>238.7160704438177</v>
      </c>
      <c r="P8" s="56">
        <v>228.57282819133582</v>
      </c>
      <c r="Q8" s="5"/>
      <c r="S8" s="5"/>
      <c r="T8" s="5"/>
      <c r="U8" s="5"/>
      <c r="V8" s="5"/>
      <c r="W8" s="5"/>
      <c r="X8" s="5"/>
      <c r="Y8" s="5"/>
      <c r="Z8" s="5"/>
      <c r="AA8" s="5"/>
      <c r="AB8" s="5"/>
      <c r="AC8" s="5"/>
      <c r="AD8" s="5"/>
      <c r="AE8" s="5"/>
      <c r="AF8" s="5"/>
    </row>
    <row r="9" spans="1:32" x14ac:dyDescent="0.55000000000000004">
      <c r="A9" s="54" t="s">
        <v>2</v>
      </c>
      <c r="B9" s="55">
        <v>44.034835241148002</v>
      </c>
      <c r="C9" s="55">
        <v>37.324765109163543</v>
      </c>
      <c r="D9" s="55">
        <v>34.179419734795829</v>
      </c>
      <c r="E9" s="55">
        <v>43.405766166274461</v>
      </c>
      <c r="F9" s="55">
        <v>60.390631187860123</v>
      </c>
      <c r="G9" s="55">
        <v>67.141287526152738</v>
      </c>
      <c r="H9" s="55">
        <v>61.137260375974599</v>
      </c>
      <c r="I9" s="55">
        <v>65.568676409195461</v>
      </c>
      <c r="J9" s="55">
        <v>63.780626728611495</v>
      </c>
      <c r="K9" s="55">
        <v>66.009291045779321</v>
      </c>
      <c r="L9" s="55">
        <v>56.01045814985406</v>
      </c>
      <c r="M9" s="55">
        <v>51.603302885581414</v>
      </c>
      <c r="N9" s="55">
        <v>58.84119252102888</v>
      </c>
      <c r="O9" s="55">
        <v>60.742070566667849</v>
      </c>
      <c r="P9" s="56">
        <v>59.721578584133773</v>
      </c>
      <c r="Q9" s="5"/>
      <c r="S9" s="5"/>
      <c r="T9" s="5"/>
      <c r="U9" s="5"/>
      <c r="V9" s="5"/>
      <c r="W9" s="5"/>
      <c r="X9" s="5"/>
      <c r="Y9" s="5"/>
      <c r="Z9" s="5"/>
      <c r="AA9" s="5"/>
      <c r="AB9" s="5"/>
      <c r="AC9" s="5"/>
      <c r="AD9" s="5"/>
      <c r="AE9" s="5"/>
    </row>
    <row r="10" spans="1:32" x14ac:dyDescent="0.55000000000000004">
      <c r="A10" s="54" t="s">
        <v>3</v>
      </c>
      <c r="B10" s="55">
        <v>786.48061052148955</v>
      </c>
      <c r="C10" s="55">
        <v>781.71406136681378</v>
      </c>
      <c r="D10" s="55">
        <v>750.13567321708751</v>
      </c>
      <c r="E10" s="55">
        <v>730.02679397079953</v>
      </c>
      <c r="F10" s="55">
        <v>698.44840582107292</v>
      </c>
      <c r="G10" s="55">
        <v>738.52201767374493</v>
      </c>
      <c r="H10" s="55">
        <v>740.79877725290271</v>
      </c>
      <c r="I10" s="55">
        <v>741.75328178631185</v>
      </c>
      <c r="J10" s="55">
        <v>707.19553005796172</v>
      </c>
      <c r="K10" s="55">
        <v>724.82776512624787</v>
      </c>
      <c r="L10" s="55">
        <v>620.50269104179119</v>
      </c>
      <c r="M10" s="55">
        <v>630.30461490655955</v>
      </c>
      <c r="N10" s="55">
        <v>745.21159477054528</v>
      </c>
      <c r="O10" s="55">
        <v>744.22271915954843</v>
      </c>
      <c r="P10" s="56">
        <v>747.18587853280235</v>
      </c>
      <c r="Q10" s="5"/>
      <c r="S10" s="5"/>
      <c r="T10" s="5"/>
      <c r="U10" s="5"/>
      <c r="V10" s="5"/>
      <c r="W10" s="5"/>
      <c r="X10" s="5"/>
      <c r="Y10" s="5"/>
      <c r="Z10" s="5"/>
      <c r="AA10" s="5"/>
      <c r="AB10" s="5"/>
      <c r="AC10" s="5"/>
      <c r="AD10" s="5"/>
      <c r="AE10" s="5"/>
    </row>
    <row r="11" spans="1:32" x14ac:dyDescent="0.55000000000000004">
      <c r="A11" s="54" t="s">
        <v>4</v>
      </c>
      <c r="B11" s="55">
        <v>282.4476324927054</v>
      </c>
      <c r="C11" s="55">
        <v>283.76317805624853</v>
      </c>
      <c r="D11" s="55">
        <v>291.13023321208999</v>
      </c>
      <c r="E11" s="55">
        <v>290.73556954302705</v>
      </c>
      <c r="F11" s="55">
        <v>291.13023321208999</v>
      </c>
      <c r="G11" s="55">
        <v>303.40399914312661</v>
      </c>
      <c r="H11" s="55">
        <v>305.79385438998105</v>
      </c>
      <c r="I11" s="55">
        <v>302.48115323544124</v>
      </c>
      <c r="J11" s="55">
        <v>301.30832319878152</v>
      </c>
      <c r="K11" s="55">
        <v>300.76475172334295</v>
      </c>
      <c r="L11" s="55">
        <v>288.0675435394021</v>
      </c>
      <c r="M11" s="55">
        <v>304.35824430749648</v>
      </c>
      <c r="N11" s="55">
        <v>307.45250399930961</v>
      </c>
      <c r="O11" s="55">
        <v>315.37950022472904</v>
      </c>
      <c r="P11" s="56">
        <v>332.40223600860901</v>
      </c>
      <c r="Q11" s="5"/>
      <c r="S11" s="5"/>
      <c r="T11" s="5"/>
      <c r="U11" s="5"/>
      <c r="V11" s="5"/>
      <c r="W11" s="5"/>
      <c r="X11" s="5"/>
      <c r="Y11" s="5"/>
      <c r="Z11" s="5"/>
      <c r="AA11" s="5"/>
      <c r="AB11" s="5"/>
      <c r="AC11" s="5"/>
      <c r="AD11" s="5"/>
      <c r="AE11" s="5"/>
    </row>
    <row r="12" spans="1:32" x14ac:dyDescent="0.55000000000000004">
      <c r="A12" s="54" t="s">
        <v>5</v>
      </c>
      <c r="B12" s="55">
        <v>784.9368191716585</v>
      </c>
      <c r="C12" s="55">
        <v>781.10421621533123</v>
      </c>
      <c r="D12" s="55">
        <v>783.01564736547914</v>
      </c>
      <c r="E12" s="55">
        <v>774.47722226642713</v>
      </c>
      <c r="F12" s="55">
        <v>783.33206585907112</v>
      </c>
      <c r="G12" s="55">
        <v>779.02946847401245</v>
      </c>
      <c r="H12" s="55">
        <v>764.78965481161333</v>
      </c>
      <c r="I12" s="55">
        <v>777.34112830362562</v>
      </c>
      <c r="J12" s="55">
        <v>737.09168424178881</v>
      </c>
      <c r="K12" s="55">
        <v>719.65484793214318</v>
      </c>
      <c r="L12" s="55">
        <v>748.23620990363418</v>
      </c>
      <c r="M12" s="55">
        <v>732.18993294464804</v>
      </c>
      <c r="N12" s="55">
        <v>737.42785963224117</v>
      </c>
      <c r="O12" s="55">
        <v>654.75760073698711</v>
      </c>
      <c r="P12" s="56">
        <v>726.29968229520409</v>
      </c>
      <c r="Q12" s="5"/>
      <c r="S12" s="5"/>
      <c r="T12" s="5"/>
      <c r="U12" s="5"/>
      <c r="V12" s="5"/>
      <c r="W12" s="5"/>
      <c r="X12" s="5"/>
      <c r="Y12" s="5"/>
      <c r="Z12" s="5"/>
      <c r="AA12" s="5"/>
      <c r="AB12" s="5"/>
      <c r="AC12" s="5"/>
      <c r="AD12" s="5"/>
      <c r="AE12" s="5"/>
    </row>
    <row r="13" spans="1:32" x14ac:dyDescent="0.55000000000000004">
      <c r="A13" s="54" t="s">
        <v>6</v>
      </c>
      <c r="B13" s="55">
        <v>1518.0402631393436</v>
      </c>
      <c r="C13" s="55">
        <v>1641.8573167578795</v>
      </c>
      <c r="D13" s="55">
        <v>1450.8456045422913</v>
      </c>
      <c r="E13" s="55">
        <v>1644.5864963602116</v>
      </c>
      <c r="F13" s="55">
        <v>1707.1026530946897</v>
      </c>
      <c r="G13" s="55">
        <v>1661.7282259134086</v>
      </c>
      <c r="H13" s="55">
        <v>1675.2885516314113</v>
      </c>
      <c r="I13" s="55">
        <v>1654.9656213188455</v>
      </c>
      <c r="J13" s="55">
        <v>1731.7203358805818</v>
      </c>
      <c r="K13" s="55">
        <v>1700.8708230773173</v>
      </c>
      <c r="L13" s="55">
        <v>1208.220961954501</v>
      </c>
      <c r="M13" s="55">
        <v>2124.0520690217386</v>
      </c>
      <c r="N13" s="55">
        <v>2282.9446234519405</v>
      </c>
      <c r="O13" s="55">
        <v>2148.8475470732342</v>
      </c>
      <c r="P13" s="56">
        <v>2343.2128875321923</v>
      </c>
      <c r="Q13" s="5"/>
      <c r="S13" s="5"/>
      <c r="T13" s="5"/>
      <c r="U13" s="5"/>
      <c r="V13" s="5"/>
      <c r="W13" s="5"/>
      <c r="X13" s="5"/>
      <c r="Y13" s="5"/>
      <c r="Z13" s="5"/>
      <c r="AA13" s="5"/>
      <c r="AB13" s="5"/>
      <c r="AC13" s="5"/>
      <c r="AD13" s="5"/>
      <c r="AE13" s="5"/>
    </row>
    <row r="14" spans="1:32" x14ac:dyDescent="0.55000000000000004">
      <c r="A14" s="54" t="s">
        <v>7</v>
      </c>
      <c r="B14" s="55">
        <v>782.97611041403047</v>
      </c>
      <c r="C14" s="55">
        <v>741.70014436214637</v>
      </c>
      <c r="D14" s="55">
        <v>718.70870713149156</v>
      </c>
      <c r="E14" s="55">
        <v>705.67419153615981</v>
      </c>
      <c r="F14" s="55">
        <v>756.90707922336696</v>
      </c>
      <c r="G14" s="55">
        <v>789.4161002035288</v>
      </c>
      <c r="H14" s="55">
        <v>863.82030985777749</v>
      </c>
      <c r="I14" s="55">
        <v>872.00243464475943</v>
      </c>
      <c r="J14" s="55">
        <v>848.44726343175614</v>
      </c>
      <c r="K14" s="55">
        <v>814.93632141908665</v>
      </c>
      <c r="L14" s="55">
        <v>478.85287232111477</v>
      </c>
      <c r="M14" s="55">
        <v>596.79198306590467</v>
      </c>
      <c r="N14" s="55">
        <v>748.57262207842996</v>
      </c>
      <c r="O14" s="55">
        <v>775.79623049674592</v>
      </c>
      <c r="P14" s="56">
        <v>829.23235620226365</v>
      </c>
      <c r="Q14" s="5"/>
      <c r="S14" s="5"/>
      <c r="T14" s="5"/>
      <c r="U14" s="5"/>
      <c r="V14" s="5"/>
      <c r="W14" s="5"/>
      <c r="X14" s="5"/>
      <c r="Y14" s="5"/>
      <c r="Z14" s="5"/>
      <c r="AA14" s="5"/>
      <c r="AB14" s="5"/>
      <c r="AC14" s="5"/>
      <c r="AD14" s="5"/>
      <c r="AE14" s="5"/>
    </row>
    <row r="15" spans="1:32" x14ac:dyDescent="0.55000000000000004">
      <c r="A15" s="54" t="s">
        <v>8</v>
      </c>
      <c r="B15" s="55">
        <v>1373.4565891600914</v>
      </c>
      <c r="C15" s="55">
        <v>1376.418752903787</v>
      </c>
      <c r="D15" s="55">
        <v>1327.9133216007751</v>
      </c>
      <c r="E15" s="55">
        <v>1286.1961822103983</v>
      </c>
      <c r="F15" s="55">
        <v>1310.5106096065647</v>
      </c>
      <c r="G15" s="55">
        <v>1367.830172699181</v>
      </c>
      <c r="H15" s="55">
        <v>1519.5256588141572</v>
      </c>
      <c r="I15" s="55">
        <v>1585.1597546464777</v>
      </c>
      <c r="J15" s="55">
        <v>1605.4816224932777</v>
      </c>
      <c r="K15" s="55">
        <v>1648.1747823263522</v>
      </c>
      <c r="L15" s="55">
        <v>719.79893120498616</v>
      </c>
      <c r="M15" s="55">
        <v>644.68426741576889</v>
      </c>
      <c r="N15" s="55">
        <v>1377.9931222825223</v>
      </c>
      <c r="O15" s="55">
        <v>1530.7896071801306</v>
      </c>
      <c r="P15" s="56">
        <v>1622.0100892235678</v>
      </c>
      <c r="Q15" s="5"/>
      <c r="S15" s="5"/>
      <c r="T15" s="5"/>
      <c r="U15" s="5"/>
      <c r="V15" s="5"/>
      <c r="W15" s="5"/>
      <c r="X15" s="5"/>
      <c r="Y15" s="5"/>
      <c r="Z15" s="5"/>
      <c r="AA15" s="5"/>
      <c r="AB15" s="5"/>
      <c r="AC15" s="5"/>
      <c r="AD15" s="5"/>
      <c r="AE15" s="5"/>
    </row>
    <row r="16" spans="1:32" x14ac:dyDescent="0.55000000000000004">
      <c r="A16" s="54" t="s">
        <v>9</v>
      </c>
      <c r="B16" s="55">
        <v>814.72566429162066</v>
      </c>
      <c r="C16" s="55">
        <v>833.40258836473186</v>
      </c>
      <c r="D16" s="55">
        <v>863.99156637423675</v>
      </c>
      <c r="E16" s="55">
        <v>800.90179922963284</v>
      </c>
      <c r="F16" s="55">
        <v>807.37254457779738</v>
      </c>
      <c r="G16" s="55">
        <v>755.07024849072423</v>
      </c>
      <c r="H16" s="55">
        <v>739.18250909813344</v>
      </c>
      <c r="I16" s="55">
        <v>715.17780232517964</v>
      </c>
      <c r="J16" s="55">
        <v>660.42272047829294</v>
      </c>
      <c r="K16" s="55">
        <v>623.43170410733762</v>
      </c>
      <c r="L16" s="55">
        <v>561.91387605398529</v>
      </c>
      <c r="M16" s="55">
        <v>587.54428160914279</v>
      </c>
      <c r="N16" s="55">
        <v>627.21371810187077</v>
      </c>
      <c r="O16" s="55">
        <v>672.52807221643025</v>
      </c>
      <c r="P16" s="56">
        <v>631.6591672752802</v>
      </c>
      <c r="Q16" s="5"/>
      <c r="S16" s="5"/>
      <c r="T16" s="5"/>
      <c r="U16" s="5"/>
      <c r="V16" s="5"/>
      <c r="W16" s="5"/>
      <c r="X16" s="5"/>
      <c r="Y16" s="5"/>
      <c r="Z16" s="5"/>
      <c r="AA16" s="5"/>
      <c r="AB16" s="5"/>
      <c r="AC16" s="5"/>
      <c r="AD16" s="5"/>
      <c r="AE16" s="5"/>
    </row>
    <row r="17" spans="1:31" x14ac:dyDescent="0.55000000000000004">
      <c r="A17" s="54" t="s">
        <v>76</v>
      </c>
      <c r="B17" s="55">
        <v>872.02354106605071</v>
      </c>
      <c r="C17" s="55">
        <v>858.75713468990682</v>
      </c>
      <c r="D17" s="55">
        <v>841.60787766708643</v>
      </c>
      <c r="E17" s="55">
        <v>832.33217890002641</v>
      </c>
      <c r="F17" s="55">
        <v>833.19503459928774</v>
      </c>
      <c r="G17" s="55">
        <v>855.63269153534463</v>
      </c>
      <c r="H17" s="55">
        <v>839.29284595311719</v>
      </c>
      <c r="I17" s="55">
        <v>847.44785456736076</v>
      </c>
      <c r="J17" s="55">
        <v>867.31689872841764</v>
      </c>
      <c r="K17" s="55">
        <v>865.22277790709074</v>
      </c>
      <c r="L17" s="55">
        <v>866.26483309145237</v>
      </c>
      <c r="M17" s="55">
        <v>864.0651750843507</v>
      </c>
      <c r="N17" s="55">
        <v>867.94410030987376</v>
      </c>
      <c r="O17" s="55">
        <v>914.05463884520316</v>
      </c>
      <c r="P17" s="56">
        <v>946.81605454366104</v>
      </c>
      <c r="Q17" s="5"/>
      <c r="S17" s="5"/>
      <c r="T17" s="5"/>
      <c r="U17" s="5"/>
      <c r="V17" s="5"/>
      <c r="W17" s="5"/>
      <c r="X17" s="5"/>
      <c r="Y17" s="5"/>
      <c r="Z17" s="5"/>
      <c r="AA17" s="5"/>
      <c r="AB17" s="5"/>
      <c r="AC17" s="5"/>
      <c r="AD17" s="5"/>
      <c r="AE17" s="5"/>
    </row>
    <row r="18" spans="1:31" x14ac:dyDescent="0.55000000000000004">
      <c r="A18" s="54" t="s">
        <v>10</v>
      </c>
      <c r="B18" s="55">
        <v>1383.6405024825933</v>
      </c>
      <c r="C18" s="55">
        <v>1398.8583498763894</v>
      </c>
      <c r="D18" s="55">
        <v>1414.2452844634497</v>
      </c>
      <c r="E18" s="55">
        <v>1429.8013062437747</v>
      </c>
      <c r="F18" s="55">
        <v>1445.5264152173638</v>
      </c>
      <c r="G18" s="55">
        <v>1461.427205784755</v>
      </c>
      <c r="H18" s="55">
        <v>1477.5029050483872</v>
      </c>
      <c r="I18" s="55">
        <v>1493.7554370039197</v>
      </c>
      <c r="J18" s="55">
        <v>1510.1867468109626</v>
      </c>
      <c r="K18" s="55">
        <v>1526.7988010258834</v>
      </c>
      <c r="L18" s="55">
        <v>1543.5935878371683</v>
      </c>
      <c r="M18" s="55">
        <v>1560.5731173033766</v>
      </c>
      <c r="N18" s="55">
        <v>1577.7394215937143</v>
      </c>
      <c r="O18" s="55">
        <v>1595.0945552312448</v>
      </c>
      <c r="P18" s="56">
        <v>1612.6405953387887</v>
      </c>
      <c r="Q18" s="5"/>
      <c r="S18" s="5"/>
      <c r="T18" s="5"/>
      <c r="U18" s="5"/>
      <c r="V18" s="5"/>
      <c r="W18" s="5"/>
      <c r="X18" s="5"/>
      <c r="Y18" s="5"/>
      <c r="Z18" s="5"/>
      <c r="AA18" s="5"/>
      <c r="AB18" s="5"/>
      <c r="AC18" s="5"/>
      <c r="AD18" s="5"/>
      <c r="AE18" s="5"/>
    </row>
    <row r="19" spans="1:31" x14ac:dyDescent="0.55000000000000004">
      <c r="A19" s="54" t="s">
        <v>11</v>
      </c>
      <c r="B19" s="55">
        <v>851.58400572602659</v>
      </c>
      <c r="C19" s="55">
        <v>821.30445145211627</v>
      </c>
      <c r="D19" s="55">
        <v>866.72378286298169</v>
      </c>
      <c r="E19" s="55">
        <v>831.43558051368768</v>
      </c>
      <c r="F19" s="55">
        <v>861.60130187679374</v>
      </c>
      <c r="G19" s="55">
        <v>767.63551737917487</v>
      </c>
      <c r="H19" s="55">
        <v>788.04042829671494</v>
      </c>
      <c r="I19" s="55">
        <v>811.64952562995666</v>
      </c>
      <c r="J19" s="55">
        <v>775.18743480011619</v>
      </c>
      <c r="K19" s="55">
        <v>732.83912477225681</v>
      </c>
      <c r="L19" s="55">
        <v>700.98378860759169</v>
      </c>
      <c r="M19" s="55">
        <v>707.56683626741017</v>
      </c>
      <c r="N19" s="55">
        <v>808.08923542290313</v>
      </c>
      <c r="O19" s="55">
        <v>824.87436674936225</v>
      </c>
      <c r="P19" s="56">
        <v>876.44575504774821</v>
      </c>
      <c r="Q19" s="5"/>
      <c r="S19" s="5"/>
      <c r="T19" s="5"/>
      <c r="U19" s="5"/>
      <c r="V19" s="5"/>
      <c r="W19" s="5"/>
      <c r="X19" s="5"/>
      <c r="Y19" s="5"/>
      <c r="Z19" s="5"/>
      <c r="AA19" s="5"/>
      <c r="AB19" s="5"/>
      <c r="AC19" s="5"/>
      <c r="AD19" s="5"/>
      <c r="AE19" s="5"/>
    </row>
    <row r="20" spans="1:31" x14ac:dyDescent="0.55000000000000004">
      <c r="A20" s="54" t="s">
        <v>12</v>
      </c>
      <c r="B20" s="55">
        <v>794.97894362016802</v>
      </c>
      <c r="C20" s="55">
        <v>813.41184354444795</v>
      </c>
      <c r="D20" s="55">
        <v>616.21738702776884</v>
      </c>
      <c r="E20" s="55">
        <v>640.93990656306596</v>
      </c>
      <c r="F20" s="55">
        <v>632.96587420983326</v>
      </c>
      <c r="G20" s="55">
        <v>622.62974439858419</v>
      </c>
      <c r="H20" s="55">
        <v>632.25436403981655</v>
      </c>
      <c r="I20" s="55">
        <v>671.92773940756604</v>
      </c>
      <c r="J20" s="55">
        <v>641.14034285604282</v>
      </c>
      <c r="K20" s="55">
        <v>562.84701128945539</v>
      </c>
      <c r="L20" s="55">
        <v>539.17633010880343</v>
      </c>
      <c r="M20" s="55">
        <v>569.37934163294017</v>
      </c>
      <c r="N20" s="55">
        <v>623.20907861282296</v>
      </c>
      <c r="O20" s="55">
        <v>668.14325713716937</v>
      </c>
      <c r="P20" s="56">
        <v>663.17015225431419</v>
      </c>
      <c r="Q20" s="5"/>
      <c r="S20" s="5"/>
      <c r="T20" s="5"/>
      <c r="U20" s="5"/>
      <c r="V20" s="5"/>
      <c r="W20" s="5"/>
      <c r="X20" s="5"/>
      <c r="Y20" s="5"/>
      <c r="Z20" s="5"/>
      <c r="AA20" s="5"/>
      <c r="AB20" s="5"/>
      <c r="AC20" s="5"/>
      <c r="AD20" s="5"/>
      <c r="AE20" s="5"/>
    </row>
    <row r="21" spans="1:31" x14ac:dyDescent="0.55000000000000004">
      <c r="A21" s="54" t="s">
        <v>77</v>
      </c>
      <c r="B21" s="55">
        <v>632.0793291526528</v>
      </c>
      <c r="C21" s="55">
        <v>623.62723837612657</v>
      </c>
      <c r="D21" s="55">
        <v>650.58255490666977</v>
      </c>
      <c r="E21" s="55">
        <v>655.151252623711</v>
      </c>
      <c r="F21" s="55">
        <v>642.35889901599558</v>
      </c>
      <c r="G21" s="55">
        <v>631.54411521998736</v>
      </c>
      <c r="H21" s="55">
        <v>608.72233403344887</v>
      </c>
      <c r="I21" s="55">
        <v>589.24729068946419</v>
      </c>
      <c r="J21" s="55">
        <v>593.80724291178251</v>
      </c>
      <c r="K21" s="55">
        <v>767.52506783195713</v>
      </c>
      <c r="L21" s="55">
        <v>760.52044007269012</v>
      </c>
      <c r="M21" s="55">
        <v>737.1176885736453</v>
      </c>
      <c r="N21" s="55">
        <v>920.69675360836766</v>
      </c>
      <c r="O21" s="55">
        <v>937.32260862206522</v>
      </c>
      <c r="P21" s="56">
        <v>942.12942759968018</v>
      </c>
      <c r="Q21" s="5"/>
      <c r="S21" s="5"/>
      <c r="T21" s="5"/>
      <c r="U21" s="5"/>
      <c r="V21" s="5"/>
      <c r="W21" s="5"/>
      <c r="X21" s="5"/>
      <c r="Y21" s="5"/>
      <c r="Z21" s="5"/>
      <c r="AA21" s="5"/>
      <c r="AB21" s="5"/>
      <c r="AC21" s="5"/>
      <c r="AD21" s="5"/>
      <c r="AE21" s="5"/>
    </row>
    <row r="22" spans="1:31" x14ac:dyDescent="0.55000000000000004">
      <c r="A22" s="54" t="s">
        <v>78</v>
      </c>
      <c r="B22" s="55">
        <v>755.44355787970323</v>
      </c>
      <c r="C22" s="55">
        <v>711.89833969624442</v>
      </c>
      <c r="D22" s="55">
        <v>726.41341242406395</v>
      </c>
      <c r="E22" s="55">
        <v>715.19721986165791</v>
      </c>
      <c r="F22" s="55">
        <v>684.18774630677058</v>
      </c>
      <c r="G22" s="55">
        <v>613.79250633592642</v>
      </c>
      <c r="H22" s="55">
        <v>563.21484011109715</v>
      </c>
      <c r="I22" s="55">
        <v>561.33606067430014</v>
      </c>
      <c r="J22" s="55">
        <v>554.90965309170952</v>
      </c>
      <c r="K22" s="55">
        <v>514.24871662648457</v>
      </c>
      <c r="L22" s="55">
        <v>523.1293362463374</v>
      </c>
      <c r="M22" s="55">
        <v>566.16745674676042</v>
      </c>
      <c r="N22" s="55">
        <v>548.1075739575773</v>
      </c>
      <c r="O22" s="55">
        <v>470.54821830223443</v>
      </c>
      <c r="P22" s="56">
        <v>442.38336929433046</v>
      </c>
      <c r="Q22" s="5"/>
      <c r="S22" s="5"/>
      <c r="T22" s="5"/>
      <c r="U22" s="5"/>
      <c r="V22" s="5"/>
      <c r="W22" s="5"/>
      <c r="X22" s="5"/>
      <c r="Y22" s="5"/>
      <c r="Z22" s="5"/>
      <c r="AA22" s="5"/>
      <c r="AB22" s="5"/>
      <c r="AC22" s="5"/>
      <c r="AD22" s="5"/>
      <c r="AE22" s="5"/>
    </row>
    <row r="23" spans="1:31" x14ac:dyDescent="0.55000000000000004">
      <c r="A23" s="54" t="s">
        <v>74</v>
      </c>
      <c r="B23" s="55">
        <v>200.56155827414017</v>
      </c>
      <c r="C23" s="55">
        <v>196.51836456514823</v>
      </c>
      <c r="D23" s="55">
        <v>197.98433916894356</v>
      </c>
      <c r="E23" s="55">
        <v>196.81013281364622</v>
      </c>
      <c r="F23" s="55">
        <v>196.41749228424649</v>
      </c>
      <c r="G23" s="55">
        <v>196.73612853202138</v>
      </c>
      <c r="H23" s="55">
        <v>196.11623192638254</v>
      </c>
      <c r="I23" s="55">
        <v>195.00493220719321</v>
      </c>
      <c r="J23" s="55">
        <v>216.13809418340884</v>
      </c>
      <c r="K23" s="55">
        <v>240.41709495453998</v>
      </c>
      <c r="L23" s="55">
        <v>134.84443843648262</v>
      </c>
      <c r="M23" s="55">
        <v>103.41837746574159</v>
      </c>
      <c r="N23" s="55">
        <v>179.79294879396645</v>
      </c>
      <c r="O23" s="55">
        <v>238.52587459447574</v>
      </c>
      <c r="P23" s="56">
        <v>241.75368059127987</v>
      </c>
      <c r="Q23" s="5"/>
      <c r="S23" s="5"/>
      <c r="T23" s="5"/>
      <c r="U23" s="5"/>
      <c r="V23" s="5"/>
      <c r="W23" s="5"/>
      <c r="X23" s="5"/>
      <c r="Y23" s="5"/>
      <c r="Z23" s="5"/>
      <c r="AA23" s="5"/>
      <c r="AB23" s="5"/>
      <c r="AC23" s="5"/>
      <c r="AD23" s="5"/>
      <c r="AE23" s="5"/>
    </row>
    <row r="24" spans="1:31" x14ac:dyDescent="0.55000000000000004">
      <c r="A24" s="54" t="s">
        <v>75</v>
      </c>
      <c r="B24" s="55">
        <v>134.06354653367742</v>
      </c>
      <c r="C24" s="55">
        <v>130.81897731873565</v>
      </c>
      <c r="D24" s="55">
        <v>128.06948670731765</v>
      </c>
      <c r="E24" s="55">
        <v>121.83602039228271</v>
      </c>
      <c r="F24" s="55">
        <v>118.14088417637988</v>
      </c>
      <c r="G24" s="55">
        <v>117.89965769127767</v>
      </c>
      <c r="H24" s="55">
        <v>117.38741392387867</v>
      </c>
      <c r="I24" s="55">
        <v>114.0594914157525</v>
      </c>
      <c r="J24" s="55">
        <v>105.60908531961849</v>
      </c>
      <c r="K24" s="55">
        <v>103.22332257846747</v>
      </c>
      <c r="L24" s="55">
        <v>95.236606736511362</v>
      </c>
      <c r="M24" s="55">
        <v>87.736472231802821</v>
      </c>
      <c r="N24" s="55">
        <v>107.61790409240007</v>
      </c>
      <c r="O24" s="55">
        <v>130.72156600510542</v>
      </c>
      <c r="P24" s="56">
        <v>130.86967722958121</v>
      </c>
      <c r="Q24" s="5"/>
      <c r="S24" s="5"/>
      <c r="T24" s="5"/>
      <c r="U24" s="5"/>
      <c r="V24" s="5"/>
      <c r="W24" s="5"/>
      <c r="X24" s="5"/>
      <c r="Y24" s="5"/>
      <c r="Z24" s="5"/>
      <c r="AA24" s="5"/>
      <c r="AB24" s="5"/>
      <c r="AC24" s="5"/>
      <c r="AD24" s="5"/>
      <c r="AE24" s="5"/>
    </row>
    <row r="25" spans="1:31" x14ac:dyDescent="0.55000000000000004">
      <c r="A25" s="57" t="s">
        <v>13</v>
      </c>
      <c r="B25" s="58">
        <f>SUM(B8:B24)</f>
        <v>12280.502100703281</v>
      </c>
      <c r="C25" s="58">
        <f t="shared" ref="C25:P25" si="0">SUM(C8:C24)</f>
        <v>12281.834454606271</v>
      </c>
      <c r="D25" s="58">
        <f t="shared" si="0"/>
        <v>11913.406688448875</v>
      </c>
      <c r="E25" s="58">
        <f t="shared" si="0"/>
        <v>11957.097920274493</v>
      </c>
      <c r="F25" s="58">
        <f t="shared" si="0"/>
        <v>12080.54396288414</v>
      </c>
      <c r="G25" s="58">
        <f t="shared" si="0"/>
        <v>11958.931509839038</v>
      </c>
      <c r="H25" s="58">
        <f t="shared" si="0"/>
        <v>12125.902200668121</v>
      </c>
      <c r="I25" s="58">
        <f t="shared" si="0"/>
        <v>12237.083707882937</v>
      </c>
      <c r="J25" s="58">
        <f t="shared" si="0"/>
        <v>12225.194344785412</v>
      </c>
      <c r="K25" s="58">
        <f t="shared" si="0"/>
        <v>12224.239459690345</v>
      </c>
      <c r="L25" s="58">
        <f t="shared" si="0"/>
        <v>10207.694305347186</v>
      </c>
      <c r="M25" s="58">
        <f t="shared" si="0"/>
        <v>11125.993387054601</v>
      </c>
      <c r="N25" s="58">
        <f t="shared" si="0"/>
        <v>12730.764564123083</v>
      </c>
      <c r="O25" s="58">
        <f t="shared" si="0"/>
        <v>12921.064503585152</v>
      </c>
      <c r="P25" s="107">
        <f t="shared" si="0"/>
        <v>13376.505415744774</v>
      </c>
      <c r="Q25" s="5"/>
      <c r="S25" s="5"/>
      <c r="T25" s="5"/>
      <c r="U25" s="5"/>
      <c r="V25" s="5"/>
      <c r="W25" s="5"/>
      <c r="X25" s="5"/>
      <c r="Y25" s="5"/>
      <c r="Z25" s="5"/>
      <c r="AA25" s="5"/>
      <c r="AB25" s="5"/>
      <c r="AC25" s="5"/>
      <c r="AD25" s="5"/>
      <c r="AE25" s="5"/>
    </row>
    <row r="26" spans="1:31" x14ac:dyDescent="0.55000000000000004">
      <c r="A26" s="54" t="s">
        <v>14</v>
      </c>
      <c r="B26" s="55">
        <v>1532.9179822257488</v>
      </c>
      <c r="C26" s="55">
        <v>1521.3345362820305</v>
      </c>
      <c r="D26" s="55">
        <v>1495.2717829086644</v>
      </c>
      <c r="E26" s="55">
        <v>1477.77070697196</v>
      </c>
      <c r="F26" s="55">
        <v>1462.7877714578026</v>
      </c>
      <c r="G26" s="55">
        <v>1479.7616915327171</v>
      </c>
      <c r="H26" s="55">
        <v>1503.1265263987505</v>
      </c>
      <c r="I26" s="55">
        <v>1481.1681978549439</v>
      </c>
      <c r="J26" s="55">
        <v>1458.4758065542892</v>
      </c>
      <c r="K26" s="55">
        <v>1492.4220816196885</v>
      </c>
      <c r="L26" s="55">
        <v>1121.4544758988013</v>
      </c>
      <c r="M26" s="55">
        <v>1111.7391630827115</v>
      </c>
      <c r="N26" s="55">
        <v>1458.3137643892903</v>
      </c>
      <c r="O26" s="55">
        <v>1525.4318427099997</v>
      </c>
      <c r="P26" s="56">
        <v>1556.3971007424302</v>
      </c>
      <c r="Q26" s="5"/>
      <c r="S26" s="5"/>
      <c r="T26" s="5"/>
      <c r="U26" s="5"/>
      <c r="V26" s="5"/>
      <c r="W26" s="5"/>
      <c r="X26" s="5"/>
      <c r="Y26" s="5"/>
      <c r="Z26" s="5"/>
      <c r="AA26" s="5"/>
      <c r="AB26" s="5"/>
      <c r="AC26" s="5"/>
      <c r="AD26" s="5"/>
      <c r="AE26" s="5"/>
    </row>
    <row r="27" spans="1:31" x14ac:dyDescent="0.55000000000000004">
      <c r="A27" s="59" t="s">
        <v>15</v>
      </c>
      <c r="B27" s="60">
        <f t="shared" ref="B27" si="1">B25+B26</f>
        <v>13813.420082929029</v>
      </c>
      <c r="C27" s="60">
        <f t="shared" ref="C27:P27" si="2">C25+C26</f>
        <v>13803.168990888302</v>
      </c>
      <c r="D27" s="60">
        <f t="shared" si="2"/>
        <v>13408.67847135754</v>
      </c>
      <c r="E27" s="60">
        <f t="shared" si="2"/>
        <v>13434.868627246453</v>
      </c>
      <c r="F27" s="60">
        <f t="shared" si="2"/>
        <v>13543.331734341942</v>
      </c>
      <c r="G27" s="60">
        <f t="shared" si="2"/>
        <v>13438.693201371756</v>
      </c>
      <c r="H27" s="60">
        <f t="shared" si="2"/>
        <v>13629.02872706687</v>
      </c>
      <c r="I27" s="60">
        <f t="shared" si="2"/>
        <v>13718.251905737881</v>
      </c>
      <c r="J27" s="60">
        <f t="shared" si="2"/>
        <v>13683.670151339702</v>
      </c>
      <c r="K27" s="60">
        <f t="shared" si="2"/>
        <v>13716.661541310033</v>
      </c>
      <c r="L27" s="60">
        <f t="shared" si="2"/>
        <v>11329.148781245987</v>
      </c>
      <c r="M27" s="60">
        <f t="shared" si="2"/>
        <v>12237.732550137313</v>
      </c>
      <c r="N27" s="60">
        <f t="shared" si="2"/>
        <v>14189.078328512373</v>
      </c>
      <c r="O27" s="60">
        <f t="shared" si="2"/>
        <v>14446.496346295153</v>
      </c>
      <c r="P27" s="61">
        <f t="shared" si="2"/>
        <v>14932.902516487204</v>
      </c>
      <c r="Q27" s="5"/>
      <c r="S27" s="5"/>
      <c r="T27" s="5"/>
      <c r="U27" s="5"/>
      <c r="V27" s="5"/>
      <c r="W27" s="5"/>
      <c r="X27" s="5"/>
      <c r="Y27" s="5"/>
      <c r="Z27" s="5"/>
      <c r="AA27" s="5"/>
      <c r="AB27" s="5"/>
      <c r="AC27" s="5"/>
      <c r="AD27" s="5"/>
      <c r="AE27" s="5"/>
    </row>
    <row r="28" spans="1:31" x14ac:dyDescent="0.55000000000000004">
      <c r="A28" s="54"/>
      <c r="B28" s="62"/>
      <c r="C28" s="62"/>
      <c r="D28" s="62"/>
      <c r="E28" s="62"/>
      <c r="F28" s="62"/>
      <c r="G28" s="62"/>
      <c r="H28" s="62"/>
      <c r="I28" s="62"/>
      <c r="J28" s="62"/>
      <c r="K28" s="62"/>
      <c r="L28" s="62"/>
      <c r="M28" s="62"/>
      <c r="N28" s="64"/>
      <c r="O28" s="64"/>
      <c r="P28" s="65"/>
      <c r="Q28" s="5"/>
      <c r="S28" s="5"/>
      <c r="T28" s="5"/>
      <c r="U28" s="5"/>
      <c r="V28" s="5"/>
      <c r="W28" s="5"/>
      <c r="X28" s="5"/>
      <c r="Y28" s="5"/>
      <c r="Z28" s="5"/>
      <c r="AA28" s="5"/>
      <c r="AB28" s="5"/>
      <c r="AC28" s="5"/>
      <c r="AD28" s="5"/>
      <c r="AE28" s="5"/>
    </row>
    <row r="29" spans="1:31" ht="14.7" thickBot="1" x14ac:dyDescent="0.6">
      <c r="A29" s="66" t="s">
        <v>16</v>
      </c>
      <c r="B29" s="67">
        <v>49.994281878136185</v>
      </c>
      <c r="C29" s="67">
        <v>49.866939995983749</v>
      </c>
      <c r="D29" s="67">
        <v>48.406781485045272</v>
      </c>
      <c r="E29" s="67">
        <v>48.413940999086314</v>
      </c>
      <c r="F29" s="67">
        <v>48.892894347804848</v>
      </c>
      <c r="G29" s="67">
        <v>48.62045297167785</v>
      </c>
      <c r="H29" s="67">
        <v>49.488121739531124</v>
      </c>
      <c r="I29" s="67">
        <v>49.983428694354942</v>
      </c>
      <c r="J29" s="67">
        <v>50.037738196344357</v>
      </c>
      <c r="K29" s="67">
        <v>50.382040019063275</v>
      </c>
      <c r="L29" s="67">
        <v>41.740594880391086</v>
      </c>
      <c r="M29" s="67">
        <v>45.357525592971669</v>
      </c>
      <c r="N29" s="67">
        <v>53.100652025973375</v>
      </c>
      <c r="O29" s="67">
        <v>54.064003152172447</v>
      </c>
      <c r="P29" s="68">
        <v>55.884310587839586</v>
      </c>
      <c r="Q29" s="5"/>
      <c r="S29" s="5"/>
      <c r="T29" s="5"/>
      <c r="U29" s="5"/>
      <c r="V29" s="5"/>
      <c r="W29" s="5"/>
      <c r="X29" s="5"/>
      <c r="Y29" s="5"/>
      <c r="Z29" s="5"/>
      <c r="AA29" s="5"/>
      <c r="AB29" s="5"/>
      <c r="AC29" s="5"/>
      <c r="AD29" s="5"/>
      <c r="AE29" s="5"/>
    </row>
    <row r="30" spans="1:31" ht="14.7" thickBot="1" x14ac:dyDescent="0.6">
      <c r="A30" s="7" t="s">
        <v>17</v>
      </c>
    </row>
  </sheetData>
  <sheetProtection algorithmName="SHA-512" hashValue="Ui4vrUHEv27R55tYIz4NRihob40en/dDTM45lqzRuVuJ0QqA/Go3aA0zGAe9oiQVVVo8Ijtlk+cvcHjZC3u+QQ==" saltValue="oc/7jMPG4gNbDJLRaD4viA==" spinCount="100000" sheet="1" objects="1" scenarios="1"/>
  <mergeCells count="1">
    <mergeCell ref="A1:P4"/>
  </mergeCells>
  <printOptions gridLines="1"/>
  <pageMargins left="0.7" right="0.7" top="0.75" bottom="0.75" header="0.3" footer="0.3"/>
  <pageSetup paperSize="5" scale="86"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7">
    <pageSetUpPr fitToPage="1"/>
  </sheetPr>
  <dimension ref="A1:P28"/>
  <sheetViews>
    <sheetView zoomScaleNormal="100" workbookViewId="0">
      <pane xSplit="1" ySplit="6" topLeftCell="B7" activePane="bottomRight" state="frozen"/>
      <selection activeCell="E15" sqref="E15"/>
      <selection pane="topRight" activeCell="E15" sqref="E15"/>
      <selection pane="bottomLeft" activeCell="E15" sqref="E15"/>
      <selection pane="bottomRight" activeCell="G20" sqref="G20"/>
    </sheetView>
  </sheetViews>
  <sheetFormatPr defaultColWidth="9.15625" defaultRowHeight="14.4" x14ac:dyDescent="0.55000000000000004"/>
  <cols>
    <col min="1" max="1" width="50.15625" bestFit="1" customWidth="1"/>
    <col min="2" max="2" width="10.26171875" bestFit="1" customWidth="1"/>
    <col min="3" max="7" width="9.26171875" bestFit="1" customWidth="1"/>
    <col min="8" max="8" width="10.26171875" bestFit="1" customWidth="1"/>
  </cols>
  <sheetData>
    <row r="1" spans="1:16" x14ac:dyDescent="0.55000000000000004">
      <c r="A1" s="162" t="s">
        <v>80</v>
      </c>
      <c r="B1" s="163"/>
      <c r="C1" s="163"/>
      <c r="D1" s="163"/>
      <c r="E1" s="163"/>
      <c r="F1" s="163"/>
      <c r="G1" s="163"/>
      <c r="H1" s="163"/>
      <c r="I1" s="163"/>
      <c r="J1" s="163"/>
      <c r="K1" s="163"/>
      <c r="L1" s="163"/>
      <c r="M1" s="163"/>
      <c r="N1" s="163"/>
      <c r="O1" s="163"/>
      <c r="P1" s="164"/>
    </row>
    <row r="2" spans="1:16" ht="14.5" customHeight="1" x14ac:dyDescent="0.55000000000000004">
      <c r="A2" s="165"/>
      <c r="B2" s="166"/>
      <c r="C2" s="166"/>
      <c r="D2" s="166"/>
      <c r="E2" s="166"/>
      <c r="F2" s="166"/>
      <c r="G2" s="166"/>
      <c r="H2" s="166"/>
      <c r="I2" s="166"/>
      <c r="J2" s="166"/>
      <c r="K2" s="166"/>
      <c r="L2" s="166"/>
      <c r="M2" s="166"/>
      <c r="N2" s="166"/>
      <c r="O2" s="166"/>
      <c r="P2" s="167"/>
    </row>
    <row r="3" spans="1:16" x14ac:dyDescent="0.55000000000000004">
      <c r="A3" s="165"/>
      <c r="B3" s="166"/>
      <c r="C3" s="166"/>
      <c r="D3" s="166"/>
      <c r="E3" s="166"/>
      <c r="F3" s="166"/>
      <c r="G3" s="166"/>
      <c r="H3" s="166"/>
      <c r="I3" s="166"/>
      <c r="J3" s="166"/>
      <c r="K3" s="166"/>
      <c r="L3" s="166"/>
      <c r="M3" s="166"/>
      <c r="N3" s="166"/>
      <c r="O3" s="166"/>
      <c r="P3" s="167"/>
    </row>
    <row r="4" spans="1:16" x14ac:dyDescent="0.55000000000000004">
      <c r="A4" s="168"/>
      <c r="B4" s="169"/>
      <c r="C4" s="169"/>
      <c r="D4" s="169"/>
      <c r="E4" s="169"/>
      <c r="F4" s="169"/>
      <c r="G4" s="169"/>
      <c r="H4" s="169"/>
      <c r="I4" s="169"/>
      <c r="J4" s="169"/>
      <c r="K4" s="169"/>
      <c r="L4" s="169"/>
      <c r="M4" s="169"/>
      <c r="N4" s="169"/>
      <c r="O4" s="169"/>
      <c r="P4" s="170"/>
    </row>
    <row r="5" spans="1:16" ht="14.7" thickBot="1" x14ac:dyDescent="0.6">
      <c r="A5" s="1"/>
      <c r="B5" s="2"/>
      <c r="C5" s="2"/>
      <c r="D5" s="2"/>
      <c r="E5" s="2"/>
      <c r="F5" s="2"/>
      <c r="G5" s="2"/>
      <c r="H5" s="2"/>
      <c r="I5" s="2"/>
      <c r="J5" s="2"/>
      <c r="K5" s="2"/>
      <c r="L5" s="2"/>
      <c r="M5" s="8"/>
      <c r="N5" s="46"/>
      <c r="O5" s="46"/>
      <c r="P5" s="9" t="s">
        <v>18</v>
      </c>
    </row>
    <row r="6" spans="1:16" ht="14.7" thickBot="1" x14ac:dyDescent="0.6">
      <c r="A6" s="53"/>
      <c r="B6" s="69">
        <v>2010</v>
      </c>
      <c r="C6" s="69">
        <v>2011</v>
      </c>
      <c r="D6" s="69">
        <v>2012</v>
      </c>
      <c r="E6" s="69">
        <v>2013</v>
      </c>
      <c r="F6" s="69">
        <v>2014</v>
      </c>
      <c r="G6" s="69">
        <v>2015</v>
      </c>
      <c r="H6" s="69">
        <v>2016</v>
      </c>
      <c r="I6" s="69">
        <v>2017</v>
      </c>
      <c r="J6" s="69">
        <v>2018</v>
      </c>
      <c r="K6" s="69">
        <v>2019</v>
      </c>
      <c r="L6" s="69">
        <v>2020</v>
      </c>
      <c r="M6" s="69">
        <v>2021</v>
      </c>
      <c r="N6" s="70">
        <v>2022</v>
      </c>
      <c r="O6" s="70">
        <v>2023</v>
      </c>
      <c r="P6" s="71" t="s">
        <v>95</v>
      </c>
    </row>
    <row r="7" spans="1:16" x14ac:dyDescent="0.55000000000000004">
      <c r="A7" s="54"/>
      <c r="B7" s="72"/>
      <c r="C7" s="72"/>
      <c r="D7" s="72"/>
      <c r="E7" s="72"/>
      <c r="F7" s="72"/>
      <c r="G7" s="72"/>
      <c r="H7" s="73"/>
      <c r="I7" s="73"/>
      <c r="J7" s="73"/>
      <c r="K7" s="73"/>
      <c r="L7" s="73"/>
      <c r="M7" s="73"/>
      <c r="N7" s="48"/>
      <c r="O7" s="48"/>
      <c r="P7" s="74"/>
    </row>
    <row r="8" spans="1:16" x14ac:dyDescent="0.55000000000000004">
      <c r="A8" s="54" t="s">
        <v>1</v>
      </c>
      <c r="B8" s="75"/>
      <c r="C8" s="75">
        <f>('GDP by Industry'!C8-'GDP by Industry'!B8)/'GDP by Industry'!B8*100</f>
        <v>-2.8708337902992098</v>
      </c>
      <c r="D8" s="75">
        <f>('GDP by Industry'!D8-'GDP by Industry'!C8)/'GDP by Industry'!C8*100</f>
        <v>7.4162855314494456</v>
      </c>
      <c r="E8" s="75">
        <f>('GDP by Industry'!E8-'GDP by Industry'!D8)/'GDP by Industry'!D8*100</f>
        <v>8.4499566352924447</v>
      </c>
      <c r="F8" s="75">
        <f>('GDP by Industry'!F8-'GDP by Industry'!E8)/'GDP by Industry'!E8*100</f>
        <v>-4.3895675687849387</v>
      </c>
      <c r="G8" s="75">
        <f>('GDP by Industry'!G8-'GDP by Industry'!F8)/'GDP by Industry'!F8*100</f>
        <v>-5.6949076677809183</v>
      </c>
      <c r="H8" s="75">
        <f>('GDP by Industry'!H8-'GDP by Industry'!G8)/'GDP by Industry'!G8*100</f>
        <v>3.6649407543696477</v>
      </c>
      <c r="I8" s="75">
        <f>('GDP by Industry'!I8-'GDP by Industry'!H8)/'GDP by Industry'!H8*100</f>
        <v>6.4411803761007445</v>
      </c>
      <c r="J8" s="75">
        <f>('GDP by Industry'!J8-'GDP by Industry'!I8)/'GDP by Industry'!I8*100</f>
        <v>26.942178673749957</v>
      </c>
      <c r="K8" s="75">
        <f>('GDP by Industry'!K8-'GDP by Industry'!J8)/'GDP by Industry'!J8*100</f>
        <v>7.0934603202509869</v>
      </c>
      <c r="L8" s="75">
        <f>('GDP by Industry'!L8-'GDP by Industry'!K8)/'GDP by Industry'!K8*100</f>
        <v>19.947016603514278</v>
      </c>
      <c r="M8" s="75">
        <f>('GDP by Industry'!M8-'GDP by Industry'!L8)/'GDP by Industry'!L8*100</f>
        <v>-29.52944188331773</v>
      </c>
      <c r="N8" s="75">
        <f>('GDP by Industry'!N8-'GDP by Industry'!M8)/'GDP by Industry'!M8*100</f>
        <v>-15.33933009339542</v>
      </c>
      <c r="O8" s="75">
        <f>('GDP by Industry'!O8-'GDP by Industry'!N8)/'GDP by Industry'!N8*100</f>
        <v>19.679768826265668</v>
      </c>
      <c r="P8" s="76">
        <f>('GDP by Industry'!P8-'GDP by Industry'!O8)/'GDP by Industry'!O8*100</f>
        <v>-1.0340394999885554</v>
      </c>
    </row>
    <row r="9" spans="1:16" x14ac:dyDescent="0.55000000000000004">
      <c r="A9" s="54" t="s">
        <v>2</v>
      </c>
      <c r="B9" s="75"/>
      <c r="C9" s="75">
        <f>('GDP by Industry'!C9-'GDP by Industry'!B9)/'GDP by Industry'!B9*100</f>
        <v>17.619047619047624</v>
      </c>
      <c r="D9" s="75">
        <f>('GDP by Industry'!D9-'GDP by Industry'!C9)/'GDP by Industry'!C9*100</f>
        <v>-10.93117408906882</v>
      </c>
      <c r="E9" s="75">
        <f>('GDP by Industry'!E9-'GDP by Industry'!D9)/'GDP by Industry'!D9*100</f>
        <v>6.8181818181818139</v>
      </c>
      <c r="F9" s="75">
        <f>('GDP by Industry'!F9-'GDP by Industry'!E9)/'GDP by Industry'!E9*100</f>
        <v>-7.6595744680851006</v>
      </c>
      <c r="G9" s="75">
        <f>('GDP by Industry'!G9-'GDP by Industry'!F9)/'GDP by Industry'!F9*100</f>
        <v>-35.536845602472269</v>
      </c>
      <c r="H9" s="75">
        <f>('GDP by Industry'!H9-'GDP by Industry'!G9)/'GDP by Industry'!G9*100</f>
        <v>-16.344717255930281</v>
      </c>
      <c r="I9" s="75">
        <f>('GDP by Industry'!I9-'GDP by Industry'!H9)/'GDP by Industry'!H9*100</f>
        <v>26.80064457958407</v>
      </c>
      <c r="J9" s="75">
        <f>('GDP by Industry'!J9-'GDP by Industry'!I9)/'GDP by Industry'!I9*100</f>
        <v>19.782946397893671</v>
      </c>
      <c r="K9" s="75">
        <f>('GDP by Industry'!K9-'GDP by Industry'!J9)/'GDP by Industry'!J9*100</f>
        <v>-5.5237776396141847</v>
      </c>
      <c r="L9" s="75">
        <f>('GDP by Industry'!L9-'GDP by Industry'!K9)/'GDP by Industry'!K9*100</f>
        <v>-24.349127540729651</v>
      </c>
      <c r="M9" s="75">
        <f>('GDP by Industry'!M9-'GDP by Industry'!L9)/'GDP by Industry'!L9*100</f>
        <v>9.1222948741840177</v>
      </c>
      <c r="N9" s="75">
        <f>('GDP by Industry'!N9-'GDP by Industry'!M9)/'GDP by Industry'!M9*100</f>
        <v>38.630583886747367</v>
      </c>
      <c r="O9" s="75">
        <f>('GDP by Industry'!O9-'GDP by Industry'!N9)/'GDP by Industry'!N9*100</f>
        <v>-1.9996456959288174</v>
      </c>
      <c r="P9" s="76">
        <f>('GDP by Industry'!P9-'GDP by Industry'!O9)/'GDP by Industry'!O9*100</f>
        <v>-4.6650096402520624</v>
      </c>
    </row>
    <row r="10" spans="1:16" x14ac:dyDescent="0.55000000000000004">
      <c r="A10" s="54" t="s">
        <v>3</v>
      </c>
      <c r="B10" s="75"/>
      <c r="C10" s="75">
        <f>('GDP by Industry'!C10-'GDP by Industry'!B10)/'GDP by Industry'!B10*100</f>
        <v>8.4137861860497996</v>
      </c>
      <c r="D10" s="75">
        <f>('GDP by Industry'!D10-'GDP by Industry'!C10)/'GDP by Industry'!C10*100</f>
        <v>-8.8204392824139646</v>
      </c>
      <c r="E10" s="75">
        <f>('GDP by Industry'!E10-'GDP by Industry'!D10)/'GDP by Industry'!D10*100</f>
        <v>5.0979565102811311</v>
      </c>
      <c r="F10" s="75">
        <f>('GDP by Industry'!F10-'GDP by Industry'!E10)/'GDP by Industry'!E10*100</f>
        <v>-4.5090600112037231</v>
      </c>
      <c r="G10" s="75">
        <f>('GDP by Industry'!G10-'GDP by Industry'!F10)/'GDP by Industry'!F10*100</f>
        <v>7.3713103625983392</v>
      </c>
      <c r="H10" s="75">
        <f>('GDP by Industry'!H10-'GDP by Industry'!G10)/'GDP by Industry'!G10*100</f>
        <v>-0.22369920021767575</v>
      </c>
      <c r="I10" s="75">
        <f>('GDP by Industry'!I10-'GDP by Industry'!H10)/'GDP by Industry'!H10*100</f>
        <v>2.3484143085639659</v>
      </c>
      <c r="J10" s="75">
        <f>('GDP by Industry'!J10-'GDP by Industry'!I10)/'GDP by Industry'!I10*100</f>
        <v>-2.1994385277108348</v>
      </c>
      <c r="K10" s="75">
        <f>('GDP by Industry'!K10-'GDP by Industry'!J10)/'GDP by Industry'!J10*100</f>
        <v>1.7507335083134234</v>
      </c>
      <c r="L10" s="75">
        <f>('GDP by Industry'!L10-'GDP by Industry'!K10)/'GDP by Industry'!K10*100</f>
        <v>-14.796530658711788</v>
      </c>
      <c r="M10" s="75">
        <f>('GDP by Industry'!M10-'GDP by Industry'!L10)/'GDP by Industry'!L10*100</f>
        <v>3.7534355714837999</v>
      </c>
      <c r="N10" s="75">
        <f>('GDP by Industry'!N10-'GDP by Industry'!M10)/'GDP by Industry'!M10*100</f>
        <v>24.153700567922989</v>
      </c>
      <c r="O10" s="75">
        <f>('GDP by Industry'!O10-'GDP by Industry'!N10)/'GDP by Industry'!N10*100</f>
        <v>4.8704794779715339</v>
      </c>
      <c r="P10" s="76">
        <f>('GDP by Industry'!P10-'GDP by Industry'!O10)/'GDP by Industry'!O10*100</f>
        <v>1.0573987140569772</v>
      </c>
    </row>
    <row r="11" spans="1:16" ht="15" customHeight="1" x14ac:dyDescent="0.55000000000000004">
      <c r="A11" s="54" t="s">
        <v>4</v>
      </c>
      <c r="B11" s="75"/>
      <c r="C11" s="75">
        <f>('GDP by Industry'!C11-'GDP by Industry'!B11)/'GDP by Industry'!B11*100</f>
        <v>3.3069399161620945</v>
      </c>
      <c r="D11" s="75">
        <f>('GDP by Industry'!D11-'GDP by Industry'!C11)/'GDP by Industry'!C11*100</f>
        <v>1.2623985572587897</v>
      </c>
      <c r="E11" s="75">
        <f>('GDP by Industry'!E11-'GDP by Industry'!D11)/'GDP by Industry'!D11*100</f>
        <v>-5.0311665182546701</v>
      </c>
      <c r="F11" s="75">
        <f>('GDP by Industry'!F11-'GDP by Industry'!E11)/'GDP by Industry'!E11*100</f>
        <v>3.0942334739802999</v>
      </c>
      <c r="G11" s="75">
        <f>('GDP by Industry'!G11-'GDP by Industry'!F11)/'GDP by Industry'!F11*100</f>
        <v>-1.8659438953803436</v>
      </c>
      <c r="H11" s="75">
        <f>('GDP by Industry'!H11-'GDP by Industry'!G11)/'GDP by Industry'!G11*100</f>
        <v>-1.8949335455390701</v>
      </c>
      <c r="I11" s="75">
        <f>('GDP by Industry'!I11-'GDP by Industry'!H11)/'GDP by Industry'!H11*100</f>
        <v>2.8847619689593529</v>
      </c>
      <c r="J11" s="75">
        <f>('GDP by Industry'!J11-'GDP by Industry'!I11)/'GDP by Industry'!I11*100</f>
        <v>4.110618519319121E-2</v>
      </c>
      <c r="K11" s="75">
        <f>('GDP by Industry'!K11-'GDP by Industry'!J11)/'GDP by Industry'!J11*100</f>
        <v>0.5071275456030534</v>
      </c>
      <c r="L11" s="75">
        <f>('GDP by Industry'!L11-'GDP by Industry'!K11)/'GDP by Industry'!K11*100</f>
        <v>-8.3425182661433457</v>
      </c>
      <c r="M11" s="75">
        <f>('GDP by Industry'!M11-'GDP by Industry'!L11)/'GDP by Industry'!L11*100</f>
        <v>5.6228003581907204</v>
      </c>
      <c r="N11" s="75">
        <f>('GDP by Industry'!N11-'GDP by Industry'!M11)/'GDP by Industry'!M11*100</f>
        <v>0.37596804088831376</v>
      </c>
      <c r="O11" s="75">
        <f>('GDP by Industry'!O11-'GDP by Industry'!N11)/'GDP by Industry'!N11*100</f>
        <v>7.2036140134639393</v>
      </c>
      <c r="P11" s="76">
        <f>('GDP by Industry'!P11-'GDP by Industry'!O11)/'GDP by Industry'!O11*100</f>
        <v>5.0670644160701501</v>
      </c>
    </row>
    <row r="12" spans="1:16" x14ac:dyDescent="0.55000000000000004">
      <c r="A12" s="54" t="s">
        <v>5</v>
      </c>
      <c r="B12" s="75"/>
      <c r="C12" s="75">
        <f>('GDP by Industry'!C12-'GDP by Industry'!B12)/'GDP by Industry'!B12*100</f>
        <v>4.8304437029284708</v>
      </c>
      <c r="D12" s="75">
        <f>('GDP by Industry'!D12-'GDP by Industry'!C12)/'GDP by Industry'!C12*100</f>
        <v>1.2586212812941109</v>
      </c>
      <c r="E12" s="75">
        <f>('GDP by Industry'!E12-'GDP by Industry'!D12)/'GDP by Industry'!D12*100</f>
        <v>-1.1980753065683083</v>
      </c>
      <c r="F12" s="75">
        <f>('GDP by Industry'!F12-'GDP by Industry'!E12)/'GDP by Industry'!E12*100</f>
        <v>0.50929467472929757</v>
      </c>
      <c r="G12" s="75">
        <f>('GDP by Industry'!G12-'GDP by Industry'!F12)/'GDP by Industry'!F12*100</f>
        <v>-0.49546961848361043</v>
      </c>
      <c r="H12" s="75">
        <f>('GDP by Industry'!H12-'GDP by Industry'!G12)/'GDP by Industry'!G12*100</f>
        <v>-4.4056470599226456</v>
      </c>
      <c r="I12" s="75">
        <f>('GDP by Industry'!I12-'GDP by Industry'!H12)/'GDP by Industry'!H12*100</f>
        <v>0.55604682811553208</v>
      </c>
      <c r="J12" s="75">
        <f>('GDP by Industry'!J12-'GDP by Industry'!I12)/'GDP by Industry'!I12*100</f>
        <v>-1.6007050985614422</v>
      </c>
      <c r="K12" s="75">
        <f>('GDP by Industry'!K12-'GDP by Industry'!J12)/'GDP by Industry'!J12*100</f>
        <v>0.56085117502411252</v>
      </c>
      <c r="L12" s="75">
        <f>('GDP by Industry'!L12-'GDP by Industry'!K12)/'GDP by Industry'!K12*100</f>
        <v>1.6285501270659335</v>
      </c>
      <c r="M12" s="75">
        <f>('GDP by Industry'!M12-'GDP by Industry'!L12)/'GDP by Industry'!L12*100</f>
        <v>6.610293499286918</v>
      </c>
      <c r="N12" s="75">
        <f>('GDP by Industry'!N12-'GDP by Industry'!M12)/'GDP by Industry'!M12*100</f>
        <v>18.605404269087803</v>
      </c>
      <c r="O12" s="75">
        <f>('GDP by Industry'!O12-'GDP by Industry'!N12)/'GDP by Industry'!N12*100</f>
        <v>-6.2572182152076747</v>
      </c>
      <c r="P12" s="76">
        <f>('GDP by Industry'!P12-'GDP by Industry'!O12)/'GDP by Industry'!O12*100</f>
        <v>8.9803853478735807</v>
      </c>
    </row>
    <row r="13" spans="1:16" x14ac:dyDescent="0.55000000000000004">
      <c r="A13" s="54" t="s">
        <v>6</v>
      </c>
      <c r="B13" s="75"/>
      <c r="C13" s="75">
        <f>('GDP by Industry'!C13-'GDP by Industry'!B13)/'GDP by Industry'!B13*100</f>
        <v>16.124625348658778</v>
      </c>
      <c r="D13" s="75">
        <f>('GDP by Industry'!D13-'GDP by Industry'!C13)/'GDP by Industry'!C13*100</f>
        <v>-9.451857480839946</v>
      </c>
      <c r="E13" s="75">
        <f>('GDP by Industry'!E13-'GDP by Industry'!D13)/'GDP by Industry'!D13*100</f>
        <v>18.293830714578142</v>
      </c>
      <c r="F13" s="75">
        <f>('GDP by Industry'!F13-'GDP by Industry'!E13)/'GDP by Industry'!E13*100</f>
        <v>2.9518381511564238</v>
      </c>
      <c r="G13" s="75">
        <f>('GDP by Industry'!G13-'GDP by Industry'!F13)/'GDP by Industry'!F13*100</f>
        <v>-5.8589886007865166</v>
      </c>
      <c r="H13" s="75">
        <f>('GDP by Industry'!H13-'GDP by Industry'!G13)/'GDP by Industry'!G13*100</f>
        <v>1.1960201914861019</v>
      </c>
      <c r="I13" s="75">
        <f>('GDP by Industry'!I13-'GDP by Industry'!H13)/'GDP by Industry'!H13*100</f>
        <v>1.5652887068220342</v>
      </c>
      <c r="J13" s="75">
        <f>('GDP by Industry'!J13-'GDP by Industry'!I13)/'GDP by Industry'!I13*100</f>
        <v>6.714026662159454</v>
      </c>
      <c r="K13" s="75">
        <f>('GDP by Industry'!K13-'GDP by Industry'!J13)/'GDP by Industry'!J13*100</f>
        <v>-3.1810334371872711</v>
      </c>
      <c r="L13" s="75">
        <f>('GDP by Industry'!L13-'GDP by Industry'!K13)/'GDP by Industry'!K13*100</f>
        <v>-31.316610211284075</v>
      </c>
      <c r="M13" s="75">
        <f>('GDP by Industry'!M13-'GDP by Industry'!L13)/'GDP by Industry'!L13*100</f>
        <v>92.730036928169142</v>
      </c>
      <c r="N13" s="75">
        <f>('GDP by Industry'!N13-'GDP by Industry'!M13)/'GDP by Industry'!M13*100</f>
        <v>10.954615389676201</v>
      </c>
      <c r="O13" s="75">
        <f>('GDP by Industry'!O13-'GDP by Industry'!N13)/'GDP by Industry'!N13*100</f>
        <v>-4.8713453473904655</v>
      </c>
      <c r="P13" s="76">
        <f>('GDP by Industry'!P13-'GDP by Industry'!O13)/'GDP by Industry'!O13*100</f>
        <v>9.6102986651608528</v>
      </c>
    </row>
    <row r="14" spans="1:16" x14ac:dyDescent="0.55000000000000004">
      <c r="A14" s="54" t="s">
        <v>7</v>
      </c>
      <c r="B14" s="75"/>
      <c r="C14" s="75">
        <f>('GDP by Industry'!C14-'GDP by Industry'!B14)/'GDP by Industry'!B14*100</f>
        <v>4.9710982658959422</v>
      </c>
      <c r="D14" s="75">
        <f>('GDP by Industry'!D14-'GDP by Industry'!C14)/'GDP by Industry'!C14*100</f>
        <v>1.7400881057268791</v>
      </c>
      <c r="E14" s="75">
        <f>('GDP by Industry'!E14-'GDP by Industry'!D14)/'GDP by Industry'!D14*100</f>
        <v>-6.4299631954968417</v>
      </c>
      <c r="F14" s="75">
        <f>('GDP by Industry'!F14-'GDP by Industry'!E14)/'GDP by Industry'!E14*100</f>
        <v>13.674224895881542</v>
      </c>
      <c r="G14" s="75">
        <f>('GDP by Industry'!G14-'GDP by Industry'!F14)/'GDP by Industry'!F14*100</f>
        <v>6.5080542798407786</v>
      </c>
      <c r="H14" s="75">
        <f>('GDP by Industry'!H14-'GDP by Industry'!G14)/'GDP by Industry'!G14*100</f>
        <v>8.9352246086953304</v>
      </c>
      <c r="I14" s="75">
        <f>('GDP by Industry'!I14-'GDP by Industry'!H14)/'GDP by Industry'!H14*100</f>
        <v>5.0750000546219347</v>
      </c>
      <c r="J14" s="75">
        <f>('GDP by Industry'!J14-'GDP by Industry'!I14)/'GDP by Industry'!I14*100</f>
        <v>-1.7104107726093731</v>
      </c>
      <c r="K14" s="75">
        <f>('GDP by Industry'!K14-'GDP by Industry'!J14)/'GDP by Industry'!J14*100</f>
        <v>3.6560997401865394</v>
      </c>
      <c r="L14" s="75">
        <f>('GDP by Industry'!L14-'GDP by Industry'!K14)/'GDP by Industry'!K14*100</f>
        <v>-37.81354803855821</v>
      </c>
      <c r="M14" s="75">
        <f>('GDP by Industry'!M14-'GDP by Industry'!L14)/'GDP by Industry'!L14*100</f>
        <v>13.904801480736806</v>
      </c>
      <c r="N14" s="75">
        <f>('GDP by Industry'!N14-'GDP by Industry'!M14)/'GDP by Industry'!M14*100</f>
        <v>38.394084072361778</v>
      </c>
      <c r="O14" s="75">
        <f>('GDP by Industry'!O14-'GDP by Industry'!N14)/'GDP by Industry'!N14*100</f>
        <v>10.392943031586347</v>
      </c>
      <c r="P14" s="76">
        <f>('GDP by Industry'!P14-'GDP by Industry'!O14)/'GDP by Industry'!O14*100</f>
        <v>6.1118328756773082</v>
      </c>
    </row>
    <row r="15" spans="1:16" x14ac:dyDescent="0.55000000000000004">
      <c r="A15" s="54" t="s">
        <v>8</v>
      </c>
      <c r="B15" s="75"/>
      <c r="C15" s="75">
        <f>('GDP by Industry'!C15-'GDP by Industry'!B15)/'GDP by Industry'!B15*100</f>
        <v>-8.3483105679367196</v>
      </c>
      <c r="D15" s="75">
        <f>('GDP by Industry'!D15-'GDP by Industry'!C15)/'GDP by Industry'!C15*100</f>
        <v>-3.9905873124816069</v>
      </c>
      <c r="E15" s="75">
        <f>('GDP by Industry'!E15-'GDP by Industry'!D15)/'GDP by Industry'!D15*100</f>
        <v>11.88725490196077</v>
      </c>
      <c r="F15" s="75">
        <f>('GDP by Industry'!F15-'GDP by Industry'!E15)/'GDP by Industry'!E15*100</f>
        <v>-2.6743336984300785</v>
      </c>
      <c r="G15" s="75">
        <f>('GDP by Industry'!G15-'GDP by Industry'!F15)/'GDP by Industry'!F15*100</f>
        <v>-0.7005872483530351</v>
      </c>
      <c r="H15" s="75">
        <f>('GDP by Industry'!H15-'GDP by Industry'!G15)/'GDP by Industry'!G15*100</f>
        <v>6.0163471687825458</v>
      </c>
      <c r="I15" s="75">
        <f>('GDP by Industry'!I15-'GDP by Industry'!H15)/'GDP by Industry'!H15*100</f>
        <v>8.5809049710622372</v>
      </c>
      <c r="J15" s="75">
        <f>('GDP by Industry'!J15-'GDP by Industry'!I15)/'GDP by Industry'!I15*100</f>
        <v>9.8806606228330907</v>
      </c>
      <c r="K15" s="75">
        <f>('GDP by Industry'!K15-'GDP by Industry'!J15)/'GDP by Industry'!J15*100</f>
        <v>9.0060124660932583</v>
      </c>
      <c r="L15" s="75">
        <f>('GDP by Industry'!L15-'GDP by Industry'!K15)/'GDP by Industry'!K15*100</f>
        <v>-50.501820302249023</v>
      </c>
      <c r="M15" s="75">
        <f>('GDP by Industry'!M15-'GDP by Industry'!L15)/'GDP by Industry'!L15*100</f>
        <v>-16.022282542777869</v>
      </c>
      <c r="N15" s="75">
        <f>('GDP by Industry'!N15-'GDP by Industry'!M15)/'GDP by Industry'!M15*100</f>
        <v>109.93975851050293</v>
      </c>
      <c r="O15" s="75">
        <f>('GDP by Industry'!O15-'GDP by Industry'!N15)/'GDP by Industry'!N15*100</f>
        <v>29.754345260463261</v>
      </c>
      <c r="P15" s="76">
        <f>('GDP by Industry'!P15-'GDP by Industry'!O15)/'GDP by Industry'!O15*100</f>
        <v>10.938046056126382</v>
      </c>
    </row>
    <row r="16" spans="1:16" x14ac:dyDescent="0.55000000000000004">
      <c r="A16" s="54" t="s">
        <v>9</v>
      </c>
      <c r="B16" s="75"/>
      <c r="C16" s="75">
        <f>('GDP by Industry'!C16-'GDP by Industry'!B16)/'GDP by Industry'!B16*100</f>
        <v>5.1083032490974585</v>
      </c>
      <c r="D16" s="75">
        <f>('GDP by Industry'!D16-'GDP by Industry'!C16)/'GDP by Industry'!C16*100</f>
        <v>1.9405804568092309</v>
      </c>
      <c r="E16" s="75">
        <f>('GDP by Industry'!E16-'GDP by Industry'!D16)/'GDP by Industry'!D16*100</f>
        <v>-6.2499999999999956</v>
      </c>
      <c r="F16" s="75">
        <f>('GDP by Industry'!F16-'GDP by Industry'!E16)/'GDP by Industry'!E16*100</f>
        <v>-6.4510332434860569</v>
      </c>
      <c r="G16" s="75">
        <f>('GDP by Industry'!G16-'GDP by Industry'!F16)/'GDP by Industry'!F16*100</f>
        <v>-6.6073210646398985</v>
      </c>
      <c r="H16" s="75">
        <f>('GDP by Industry'!H16-'GDP by Industry'!G16)/'GDP by Industry'!G16*100</f>
        <v>-1.6258213145470903</v>
      </c>
      <c r="I16" s="75">
        <f>('GDP by Industry'!I16-'GDP by Industry'!H16)/'GDP by Industry'!H16*100</f>
        <v>-2.9016041279998595</v>
      </c>
      <c r="J16" s="75">
        <f>('GDP by Industry'!J16-'GDP by Industry'!I16)/'GDP by Industry'!I16*100</f>
        <v>-3.8901325320371534</v>
      </c>
      <c r="K16" s="75">
        <f>('GDP by Industry'!K16-'GDP by Industry'!J16)/'GDP by Industry'!J16*100</f>
        <v>1.2538719093177482</v>
      </c>
      <c r="L16" s="75">
        <f>('GDP by Industry'!L16-'GDP by Industry'!K16)/'GDP by Industry'!K16*100</f>
        <v>-6.2346618399066998</v>
      </c>
      <c r="M16" s="75">
        <f>('GDP by Industry'!M16-'GDP by Industry'!L16)/'GDP by Industry'!L16*100</f>
        <v>5.7073784596892114</v>
      </c>
      <c r="N16" s="75">
        <f>('GDP by Industry'!N16-'GDP by Industry'!M16)/'GDP by Industry'!M16*100</f>
        <v>7.5793217021603843</v>
      </c>
      <c r="O16" s="75">
        <f>('GDP by Industry'!O16-'GDP by Industry'!N16)/'GDP by Industry'!N16*100</f>
        <v>7.5479927520293559</v>
      </c>
      <c r="P16" s="76">
        <f>('GDP by Industry'!P16-'GDP by Industry'!O16)/'GDP by Industry'!O16*100</f>
        <v>-1.9817985859241563</v>
      </c>
    </row>
    <row r="17" spans="1:16" x14ac:dyDescent="0.55000000000000004">
      <c r="A17" s="54" t="s">
        <v>76</v>
      </c>
      <c r="B17" s="75"/>
      <c r="C17" s="75">
        <f>('GDP by Industry'!C17-'GDP by Industry'!B17)/'GDP by Industry'!B17*100</f>
        <v>-5.7637600494743433</v>
      </c>
      <c r="D17" s="75">
        <f>('GDP by Industry'!D17-'GDP by Industry'!C17)/'GDP by Industry'!C17*100</f>
        <v>-0.6168788554928466</v>
      </c>
      <c r="E17" s="75">
        <f>('GDP by Industry'!E17-'GDP by Industry'!D17)/'GDP by Industry'!D17*100</f>
        <v>0.9904912836767038</v>
      </c>
      <c r="F17" s="75">
        <f>('GDP by Industry'!F17-'GDP by Industry'!E17)/'GDP by Industry'!E17*100</f>
        <v>0.79769844383416977</v>
      </c>
      <c r="G17" s="75">
        <f>('GDP by Industry'!G17-'GDP by Industry'!F17)/'GDP by Industry'!F17*100</f>
        <v>8.0745777958590992</v>
      </c>
      <c r="H17" s="75">
        <f>('GDP by Industry'!H17-'GDP by Industry'!G17)/'GDP by Industry'!G17*100</f>
        <v>-1.1458162439666342</v>
      </c>
      <c r="I17" s="75">
        <f>('GDP by Industry'!I17-'GDP by Industry'!H17)/'GDP by Industry'!H17*100</f>
        <v>4.490732789761684</v>
      </c>
      <c r="J17" s="75">
        <f>('GDP by Industry'!J17-'GDP by Industry'!I17)/'GDP by Industry'!I17*100</f>
        <v>-1.5455506929395859</v>
      </c>
      <c r="K17" s="75">
        <f>('GDP by Industry'!K17-'GDP by Industry'!J17)/'GDP by Industry'!J17*100</f>
        <v>3.0011831665944113</v>
      </c>
      <c r="L17" s="75">
        <f>('GDP by Industry'!L17-'GDP by Industry'!K17)/'GDP by Industry'!K17*100</f>
        <v>-2.5441825350974847</v>
      </c>
      <c r="M17" s="75">
        <f>('GDP by Industry'!M17-'GDP by Industry'!L17)/'GDP by Industry'!L17*100</f>
        <v>-6.1807355526705745</v>
      </c>
      <c r="N17" s="75">
        <f>('GDP by Industry'!N17-'GDP by Industry'!M17)/'GDP by Industry'!M17*100</f>
        <v>0.1207063880348023</v>
      </c>
      <c r="O17" s="75">
        <f>('GDP by Industry'!O17-'GDP by Industry'!N17)/'GDP by Industry'!N17*100</f>
        <v>4.4732083885196392</v>
      </c>
      <c r="P17" s="76">
        <f>('GDP by Industry'!P17-'GDP by Industry'!O17)/'GDP by Industry'!O17*100</f>
        <v>3.2030104494644731</v>
      </c>
    </row>
    <row r="18" spans="1:16" x14ac:dyDescent="0.55000000000000004">
      <c r="A18" s="54" t="s">
        <v>10</v>
      </c>
      <c r="B18" s="75"/>
      <c r="C18" s="75">
        <f>('GDP by Industry'!C18-'GDP by Industry'!B18)/'GDP by Industry'!B18*100</f>
        <v>7.9310766222656888</v>
      </c>
      <c r="D18" s="75">
        <f>('GDP by Industry'!D18-'GDP by Industry'!C18)/'GDP by Industry'!C18*100</f>
        <v>9.5221920289854918</v>
      </c>
      <c r="E18" s="75">
        <f>('GDP by Industry'!E18-'GDP by Industry'!D18)/'GDP by Industry'!D18*100</f>
        <v>6.4819600951101108</v>
      </c>
      <c r="F18" s="75">
        <f>('GDP by Industry'!F18-'GDP by Industry'!E18)/'GDP by Industry'!E18*100</f>
        <v>2.9611650485436933</v>
      </c>
      <c r="G18" s="75">
        <f>('GDP by Industry'!G18-'GDP by Industry'!F18)/'GDP by Industry'!F18*100</f>
        <v>1.9601274744494306</v>
      </c>
      <c r="H18" s="75">
        <f>('GDP by Industry'!H18-'GDP by Industry'!G18)/'GDP by Industry'!G18*100</f>
        <v>-6.6133705012680188</v>
      </c>
      <c r="I18" s="75">
        <f>('GDP by Industry'!I18-'GDP by Industry'!H18)/'GDP by Industry'!H18*100</f>
        <v>-8.5476715492227022</v>
      </c>
      <c r="J18" s="75">
        <f>('GDP by Industry'!J18-'GDP by Industry'!I18)/'GDP by Industry'!I18*100</f>
        <v>3.6728966486405583</v>
      </c>
      <c r="K18" s="75">
        <f>('GDP by Industry'!K18-'GDP by Industry'!J18)/'GDP by Industry'!J18*100</f>
        <v>10.014130150181304</v>
      </c>
      <c r="L18" s="75">
        <f>('GDP by Industry'!L18-'GDP by Industry'!K18)/'GDP by Industry'!K18*100</f>
        <v>15.149425749789568</v>
      </c>
      <c r="M18" s="75">
        <f>('GDP by Industry'!M18-'GDP by Industry'!L18)/'GDP by Industry'!L18*100</f>
        <v>3.7403191661322452</v>
      </c>
      <c r="N18" s="75">
        <f>('GDP by Industry'!N18-'GDP by Industry'!M18)/'GDP by Industry'!M18*100</f>
        <v>1.9247344708591692</v>
      </c>
      <c r="O18" s="75">
        <f>('GDP by Industry'!O18-'GDP by Industry'!N18)/'GDP by Industry'!N18*100</f>
        <v>3.9056516594092727</v>
      </c>
      <c r="P18" s="76">
        <f>('GDP by Industry'!P18-'GDP by Industry'!O18)/'GDP by Industry'!O18*100</f>
        <v>0.20591520687385334</v>
      </c>
    </row>
    <row r="19" spans="1:16" x14ac:dyDescent="0.55000000000000004">
      <c r="A19" s="54" t="s">
        <v>11</v>
      </c>
      <c r="B19" s="75"/>
      <c r="C19" s="75">
        <f>('GDP by Industry'!C19-'GDP by Industry'!B19)/'GDP by Industry'!B19*100</f>
        <v>-2.2055874883037219</v>
      </c>
      <c r="D19" s="75">
        <f>('GDP by Industry'!D19-'GDP by Industry'!C19)/'GDP by Industry'!C19*100</f>
        <v>-16.211044286495348</v>
      </c>
      <c r="E19" s="75">
        <f>('GDP by Industry'!E19-'GDP by Industry'!D19)/'GDP by Industry'!D19*100</f>
        <v>7.4061990212071747</v>
      </c>
      <c r="F19" s="75">
        <f>('GDP by Industry'!F19-'GDP by Industry'!E19)/'GDP by Industry'!E19*100</f>
        <v>-2.3693803159173821</v>
      </c>
      <c r="G19" s="75">
        <f>('GDP by Industry'!G19-'GDP by Industry'!F19)/'GDP by Industry'!F19*100</f>
        <v>-11.007382387887084</v>
      </c>
      <c r="H19" s="75">
        <f>('GDP by Industry'!H19-'GDP by Industry'!G19)/'GDP by Industry'!G19*100</f>
        <v>0.51125207911629145</v>
      </c>
      <c r="I19" s="75">
        <f>('GDP by Industry'!I19-'GDP by Industry'!H19)/'GDP by Industry'!H19*100</f>
        <v>1.9616125781162306</v>
      </c>
      <c r="J19" s="75">
        <f>('GDP by Industry'!J19-'GDP by Industry'!I19)/'GDP by Industry'!I19*100</f>
        <v>-1.2162626091422781</v>
      </c>
      <c r="K19" s="75">
        <f>('GDP by Industry'!K19-'GDP by Industry'!J19)/'GDP by Industry'!J19*100</f>
        <v>1.4617080921481322</v>
      </c>
      <c r="L19" s="75">
        <f>('GDP by Industry'!L19-'GDP by Industry'!K19)/'GDP by Industry'!K19*100</f>
        <v>-0.46676830800908314</v>
      </c>
      <c r="M19" s="75">
        <f>('GDP by Industry'!M19-'GDP by Industry'!L19)/'GDP by Industry'!L19*100</f>
        <v>1.4864064445400529</v>
      </c>
      <c r="N19" s="75">
        <f>('GDP by Industry'!N19-'GDP by Industry'!M19)/'GDP by Industry'!M19*100</f>
        <v>16.251987667420718</v>
      </c>
      <c r="O19" s="75">
        <f>('GDP by Industry'!O19-'GDP by Industry'!N19)/'GDP by Industry'!N19*100</f>
        <v>4.2171445538996748</v>
      </c>
      <c r="P19" s="76">
        <f>('GDP by Industry'!P19-'GDP by Industry'!O19)/'GDP by Industry'!O19*100</f>
        <v>8.0294749602645439</v>
      </c>
    </row>
    <row r="20" spans="1:16" x14ac:dyDescent="0.55000000000000004">
      <c r="A20" s="54" t="s">
        <v>12</v>
      </c>
      <c r="B20" s="75"/>
      <c r="C20" s="75">
        <f>('GDP by Industry'!C20-'GDP by Industry'!B20)/'GDP by Industry'!B20*100</f>
        <v>12.853930035939396</v>
      </c>
      <c r="D20" s="75">
        <f>('GDP by Industry'!D20-'GDP by Industry'!C20)/'GDP by Industry'!C20*100</f>
        <v>-21.946640942285818</v>
      </c>
      <c r="E20" s="75">
        <f>('GDP by Industry'!E20-'GDP by Industry'!D20)/'GDP by Industry'!D20*100</f>
        <v>5.1915835876695082</v>
      </c>
      <c r="F20" s="75">
        <f>('GDP by Industry'!F20-'GDP by Industry'!E20)/'GDP by Industry'!E20*100</f>
        <v>0.91972735955668339</v>
      </c>
      <c r="G20" s="75">
        <f>('GDP by Industry'!G20-'GDP by Industry'!F20)/'GDP by Industry'!F20*100</f>
        <v>-4.8082756388668413</v>
      </c>
      <c r="H20" s="75">
        <f>('GDP by Industry'!H20-'GDP by Industry'!G20)/'GDP by Industry'!G20*100</f>
        <v>1.7947787631407044</v>
      </c>
      <c r="I20" s="75">
        <f>('GDP by Industry'!I20-'GDP by Industry'!H20)/'GDP by Industry'!H20*100</f>
        <v>9.6973256379117192</v>
      </c>
      <c r="J20" s="75">
        <f>('GDP by Industry'!J20-'GDP by Industry'!I20)/'GDP by Industry'!I20*100</f>
        <v>0.17368287538630298</v>
      </c>
      <c r="K20" s="75">
        <f>('GDP by Industry'!K20-'GDP by Industry'!J20)/'GDP by Industry'!J20*100</f>
        <v>-9.76596721573606</v>
      </c>
      <c r="L20" s="75">
        <f>('GDP by Industry'!L20-'GDP by Industry'!K20)/'GDP by Industry'!K20*100</f>
        <v>-3.2095949906402916</v>
      </c>
      <c r="M20" s="75">
        <f>('GDP by Industry'!M20-'GDP by Industry'!L20)/'GDP by Industry'!L20*100</f>
        <v>6.9328612014182944</v>
      </c>
      <c r="N20" s="75">
        <f>('GDP by Industry'!N20-'GDP by Industry'!M20)/'GDP by Industry'!M20*100</f>
        <v>13.724307948484196</v>
      </c>
      <c r="O20" s="75">
        <f>('GDP by Industry'!O20-'GDP by Industry'!N20)/'GDP by Industry'!N20*100</f>
        <v>9.6395663398340083</v>
      </c>
      <c r="P20" s="76">
        <f>('GDP by Industry'!P20-'GDP by Industry'!O20)/'GDP by Industry'!O20*100</f>
        <v>1.9485985810358722E-2</v>
      </c>
    </row>
    <row r="21" spans="1:16" x14ac:dyDescent="0.55000000000000004">
      <c r="A21" s="54" t="s">
        <v>77</v>
      </c>
      <c r="B21" s="75"/>
      <c r="C21" s="75">
        <f>('GDP by Industry'!C21-'GDP by Industry'!B21)/'GDP by Industry'!B21*100</f>
        <v>-1.3371882905673871</v>
      </c>
      <c r="D21" s="75">
        <f>('GDP by Industry'!D21-'GDP by Industry'!C21)/'GDP by Industry'!C21*100</f>
        <v>4.322344322344339</v>
      </c>
      <c r="E21" s="75">
        <f>('GDP by Industry'!E21-'GDP by Industry'!D21)/'GDP by Industry'!D21*100</f>
        <v>0.70224719101123856</v>
      </c>
      <c r="F21" s="75">
        <f>('GDP by Industry'!F21-'GDP by Industry'!E21)/'GDP by Industry'!E21*100</f>
        <v>-1.9525801952580266</v>
      </c>
      <c r="G21" s="75">
        <f>('GDP by Industry'!G21-'GDP by Industry'!F21)/'GDP by Industry'!F21*100</f>
        <v>9.0458200893335032</v>
      </c>
      <c r="H21" s="75">
        <f>('GDP by Industry'!H21-'GDP by Industry'!G21)/'GDP by Industry'!G21*100</f>
        <v>-3.4128012764091538</v>
      </c>
      <c r="I21" s="75">
        <f>('GDP by Industry'!I21-'GDP by Industry'!H21)/'GDP by Industry'!H21*100</f>
        <v>4.7810556907155215</v>
      </c>
      <c r="J21" s="75">
        <f>('GDP by Industry'!J21-'GDP by Industry'!I21)/'GDP by Industry'!I21*100</f>
        <v>1.7571389636768919</v>
      </c>
      <c r="K21" s="75">
        <f>('GDP by Industry'!K21-'GDP by Industry'!J21)/'GDP by Industry'!J21*100</f>
        <v>17.920507627023728</v>
      </c>
      <c r="L21" s="75">
        <f>('GDP by Industry'!L21-'GDP by Industry'!K21)/'GDP by Industry'!K21*100</f>
        <v>21.023187655941907</v>
      </c>
      <c r="M21" s="75">
        <f>('GDP by Industry'!M21-'GDP by Industry'!L21)/'GDP by Industry'!L21*100</f>
        <v>-5.7479535119893734</v>
      </c>
      <c r="N21" s="75">
        <f>('GDP by Industry'!N21-'GDP by Industry'!M21)/'GDP by Industry'!M21*100</f>
        <v>13.736897808750173</v>
      </c>
      <c r="O21" s="75">
        <f>('GDP by Industry'!O21-'GDP by Industry'!N21)/'GDP by Industry'!N21*100</f>
        <v>-6.9038681060259979</v>
      </c>
      <c r="P21" s="76">
        <f>('GDP by Industry'!P21-'GDP by Industry'!O21)/'GDP by Industry'!O21*100</f>
        <v>9.930354325731015</v>
      </c>
    </row>
    <row r="22" spans="1:16" x14ac:dyDescent="0.55000000000000004">
      <c r="A22" s="54" t="s">
        <v>78</v>
      </c>
      <c r="B22" s="75"/>
      <c r="C22" s="75">
        <f>('GDP by Industry'!C22-'GDP by Industry'!B22)/'GDP by Industry'!B22*100</f>
        <v>-5.7641921397379869</v>
      </c>
      <c r="D22" s="75">
        <f>('GDP by Industry'!D22-'GDP by Industry'!C22)/'GDP by Industry'!C22*100</f>
        <v>2.0389249304911869</v>
      </c>
      <c r="E22" s="75">
        <f>('GDP by Industry'!E22-'GDP by Industry'!D22)/'GDP by Industry'!D22*100</f>
        <v>-1.5440508628519511</v>
      </c>
      <c r="F22" s="75">
        <f>('GDP by Industry'!F22-'GDP by Industry'!E22)/'GDP by Industry'!E22*100</f>
        <v>-4.3357933579335795</v>
      </c>
      <c r="G22" s="75">
        <f>('GDP by Industry'!G22-'GDP by Industry'!F22)/'GDP by Industry'!F22*100</f>
        <v>-3.7086725272698122</v>
      </c>
      <c r="H22" s="75">
        <f>('GDP by Industry'!H22-'GDP by Industry'!G22)/'GDP by Industry'!G22*100</f>
        <v>-1.5236320532786995</v>
      </c>
      <c r="I22" s="75">
        <f>('GDP by Industry'!I22-'GDP by Industry'!H22)/'GDP by Industry'!H22*100</f>
        <v>0.82868994134160257</v>
      </c>
      <c r="J22" s="75">
        <f>('GDP by Industry'!J22-'GDP by Industry'!I22)/'GDP by Industry'!I22*100</f>
        <v>2.3013913444255274</v>
      </c>
      <c r="K22" s="75">
        <f>('GDP by Industry'!K22-'GDP by Industry'!J22)/'GDP by Industry'!J22*100</f>
        <v>-3.4271087477230191</v>
      </c>
      <c r="L22" s="75">
        <f>('GDP by Industry'!L22-'GDP by Industry'!K22)/'GDP by Industry'!K22*100</f>
        <v>5.5477965335757151</v>
      </c>
      <c r="M22" s="75">
        <f>('GDP by Industry'!M22-'GDP by Industry'!L22)/'GDP by Industry'!L22*100</f>
        <v>9.4229080473733049</v>
      </c>
      <c r="N22" s="75">
        <f>('GDP by Industry'!N22-'GDP by Industry'!M22)/'GDP by Industry'!M22*100</f>
        <v>1.7141463271546618</v>
      </c>
      <c r="O22" s="75">
        <f>('GDP by Industry'!O22-'GDP by Industry'!N22)/'GDP by Industry'!N22*100</f>
        <v>-17.746497514414038</v>
      </c>
      <c r="P22" s="76">
        <f>('GDP by Industry'!P22-'GDP by Industry'!O22)/'GDP by Industry'!O22*100</f>
        <v>0.10611079990486287</v>
      </c>
    </row>
    <row r="23" spans="1:16" x14ac:dyDescent="0.55000000000000004">
      <c r="A23" s="54" t="s">
        <v>74</v>
      </c>
      <c r="B23" s="75"/>
      <c r="C23" s="75">
        <f>('GDP by Industry'!C23-'GDP by Industry'!B23)/'GDP by Industry'!B23*100</f>
        <v>2.1123655960555441</v>
      </c>
      <c r="D23" s="75">
        <f>('GDP by Industry'!D23-'GDP by Industry'!C23)/'GDP by Industry'!C23*100</f>
        <v>-0.15920943355133499</v>
      </c>
      <c r="E23" s="75">
        <f>('GDP by Industry'!E23-'GDP by Industry'!D23)/'GDP by Industry'!D23*100</f>
        <v>6.2422138205483089</v>
      </c>
      <c r="F23" s="75">
        <f>('GDP by Industry'!F23-'GDP by Industry'!E23)/'GDP by Industry'!E23*100</f>
        <v>9.0743080732352208</v>
      </c>
      <c r="G23" s="75">
        <f>('GDP by Industry'!G23-'GDP by Industry'!F23)/'GDP by Industry'!F23*100</f>
        <v>-2.7009013411952445</v>
      </c>
      <c r="H23" s="75">
        <f>('GDP by Industry'!H23-'GDP by Industry'!G23)/'GDP by Industry'!G23*100</f>
        <v>-2.3243075433274631</v>
      </c>
      <c r="I23" s="75">
        <f>('GDP by Industry'!I23-'GDP by Industry'!H23)/'GDP by Industry'!H23*100</f>
        <v>-2.7217403512854035</v>
      </c>
      <c r="J23" s="75">
        <f>('GDP by Industry'!J23-'GDP by Industry'!I23)/'GDP by Industry'!I23*100</f>
        <v>1.9281879105441703E-3</v>
      </c>
      <c r="K23" s="75">
        <f>('GDP by Industry'!K23-'GDP by Industry'!J23)/'GDP by Industry'!J23*100</f>
        <v>-2.7284371107807157</v>
      </c>
      <c r="L23" s="75">
        <f>('GDP by Industry'!L23-'GDP by Industry'!K23)/'GDP by Industry'!K23*100</f>
        <v>-40.21821822461591</v>
      </c>
      <c r="M23" s="75">
        <f>('GDP by Industry'!M23-'GDP by Industry'!L23)/'GDP by Industry'!L23*100</f>
        <v>-27.657879741113018</v>
      </c>
      <c r="N23" s="75">
        <f>('GDP by Industry'!N23-'GDP by Industry'!M23)/'GDP by Industry'!M23*100</f>
        <v>75.685291843119643</v>
      </c>
      <c r="O23" s="75">
        <f>('GDP by Industry'!O23-'GDP by Industry'!N23)/'GDP by Industry'!N23*100</f>
        <v>41.321621445469482</v>
      </c>
      <c r="P23" s="76">
        <f>('GDP by Industry'!P23-'GDP by Industry'!O23)/'GDP by Industry'!O23*100</f>
        <v>4.1736558750738117</v>
      </c>
    </row>
    <row r="24" spans="1:16" x14ac:dyDescent="0.55000000000000004">
      <c r="A24" s="54" t="s">
        <v>75</v>
      </c>
      <c r="B24" s="75"/>
      <c r="C24" s="75">
        <f>('GDP by Industry'!C24-'GDP by Industry'!B24)/'GDP by Industry'!B24*100</f>
        <v>4.5593674107751312</v>
      </c>
      <c r="D24" s="75">
        <f>('GDP by Industry'!D24-'GDP by Industry'!C24)/'GDP by Industry'!C24*100</f>
        <v>12.929886127799298</v>
      </c>
      <c r="E24" s="75">
        <f>('GDP by Industry'!E24-'GDP by Industry'!D24)/'GDP by Industry'!D24*100</f>
        <v>11.265475863695958</v>
      </c>
      <c r="F24" s="75">
        <f>('GDP by Industry'!F24-'GDP by Industry'!E24)/'GDP by Industry'!E24*100</f>
        <v>9.9242271195866323</v>
      </c>
      <c r="G24" s="75">
        <f>('GDP by Industry'!G24-'GDP by Industry'!F24)/'GDP by Industry'!F24*100</f>
        <v>-4.1786774385264342E-4</v>
      </c>
      <c r="H24" s="75">
        <f>('GDP by Industry'!H24-'GDP by Industry'!G24)/'GDP by Industry'!G24*100</f>
        <v>0.49915230731440929</v>
      </c>
      <c r="I24" s="75">
        <f>('GDP by Industry'!I24-'GDP by Industry'!H24)/'GDP by Industry'!H24*100</f>
        <v>-1.6979618362763564</v>
      </c>
      <c r="J24" s="75">
        <f>('GDP by Industry'!J24-'GDP by Industry'!I24)/'GDP by Industry'!I24*100</f>
        <v>-2.5847041818170667E-4</v>
      </c>
      <c r="K24" s="75">
        <f>('GDP by Industry'!K24-'GDP by Industry'!J24)/'GDP by Industry'!J24*100</f>
        <v>4.807960030331535E-4</v>
      </c>
      <c r="L24" s="75">
        <f>('GDP by Industry'!L24-'GDP by Industry'!K24)/'GDP by Industry'!K24*100</f>
        <v>-8.0339800358512576</v>
      </c>
      <c r="M24" s="75">
        <f>('GDP by Industry'!M24-'GDP by Industry'!L24)/'GDP by Industry'!L24*100</f>
        <v>-6.6455607074079719</v>
      </c>
      <c r="N24" s="75">
        <f>('GDP by Industry'!N24-'GDP by Industry'!M24)/'GDP by Industry'!M24*100</f>
        <v>27.647769980168679</v>
      </c>
      <c r="O24" s="75">
        <f>('GDP by Industry'!O24-'GDP by Industry'!N24)/'GDP by Industry'!N24*100</f>
        <v>27.765735452521291</v>
      </c>
      <c r="P24" s="76">
        <f>('GDP by Industry'!P24-'GDP by Industry'!O24)/'GDP by Industry'!O24*100</f>
        <v>5.0039038237835376</v>
      </c>
    </row>
    <row r="25" spans="1:16" x14ac:dyDescent="0.55000000000000004">
      <c r="A25" s="59" t="s">
        <v>13</v>
      </c>
      <c r="B25" s="77"/>
      <c r="C25" s="77">
        <f>('GDP by Industry'!C25-'GDP by Industry'!B25)/'GDP by Industry'!B25*100</f>
        <v>3.156124285334847</v>
      </c>
      <c r="D25" s="77">
        <f>('GDP by Industry'!D25-'GDP by Industry'!C25)/'GDP by Industry'!C25*100</f>
        <v>-3.2072195770854233</v>
      </c>
      <c r="E25" s="77">
        <f>('GDP by Industry'!E25-'GDP by Industry'!D25)/'GDP by Industry'!D25*100</f>
        <v>4.7067081879028416</v>
      </c>
      <c r="F25" s="77">
        <f>('GDP by Industry'!F25-'GDP by Industry'!E25)/'GDP by Industry'!E25*100</f>
        <v>0.32255013369852858</v>
      </c>
      <c r="G25" s="77">
        <f>('GDP by Industry'!G25-'GDP by Industry'!F25)/'GDP by Industry'!F25*100</f>
        <v>-0.88752672606913685</v>
      </c>
      <c r="H25" s="77">
        <f>('GDP by Industry'!H25-'GDP by Industry'!G25)/'GDP by Industry'!G25*100</f>
        <v>-0.29069412911265863</v>
      </c>
      <c r="I25" s="77">
        <f>('GDP by Industry'!I25-'GDP by Industry'!H25)/'GDP by Industry'!H25*100</f>
        <v>1.9881008907888771</v>
      </c>
      <c r="J25" s="77">
        <f>('GDP by Industry'!J25-'GDP by Industry'!I25)/'GDP by Industry'!I25*100</f>
        <v>2.4858009842170734</v>
      </c>
      <c r="K25" s="77">
        <f>('GDP by Industry'!K25-'GDP by Industry'!J25)/'GDP by Industry'!J25*100</f>
        <v>2.9503975453159588</v>
      </c>
      <c r="L25" s="77">
        <f>('GDP by Industry'!L25-'GDP by Industry'!K25)/'GDP by Industry'!K25*100</f>
        <v>-11.824892663038764</v>
      </c>
      <c r="M25" s="77">
        <f>('GDP by Industry'!M25-'GDP by Industry'!L25)/'GDP by Industry'!L25*100</f>
        <v>9.6549808213402386</v>
      </c>
      <c r="N25" s="77">
        <f>('GDP by Industry'!N25-'GDP by Industry'!M25)/'GDP by Industry'!M25*100</f>
        <v>16.445860790323248</v>
      </c>
      <c r="O25" s="77">
        <f>('GDP by Industry'!O25-'GDP by Industry'!N25)/'GDP by Industry'!N25*100</f>
        <v>4.2741575805719494</v>
      </c>
      <c r="P25" s="78">
        <f>('GDP by Industry'!P25-'GDP by Industry'!O25)/'GDP by Industry'!O25*100</f>
        <v>5.3740481385983996</v>
      </c>
    </row>
    <row r="26" spans="1:16" x14ac:dyDescent="0.55000000000000004">
      <c r="A26" s="54" t="s">
        <v>14</v>
      </c>
      <c r="B26" s="75"/>
      <c r="C26" s="75">
        <f>('GDP by Industry'!C26-'GDP by Industry'!B26)/'GDP by Industry'!B26*100</f>
        <v>-4.2907404226584571</v>
      </c>
      <c r="D26" s="75">
        <f>('GDP by Industry'!D26-'GDP by Industry'!C26)/'GDP by Industry'!C26*100</f>
        <v>18.275022887612462</v>
      </c>
      <c r="E26" s="75">
        <f>('GDP by Industry'!E26-'GDP by Industry'!D26)/'GDP by Industry'!D26*100</f>
        <v>-10.406480502429035</v>
      </c>
      <c r="F26" s="75">
        <f>('GDP by Industry'!F26-'GDP by Industry'!E26)/'GDP by Industry'!E26*100</f>
        <v>1.6343545445119751</v>
      </c>
      <c r="G26" s="75">
        <f>('GDP by Industry'!G26-'GDP by Industry'!F26)/'GDP by Industry'!F26*100</f>
        <v>11.887318298681333</v>
      </c>
      <c r="H26" s="75">
        <f>('GDP by Industry'!H26-'GDP by Industry'!G26)/'GDP by Industry'!G26*100</f>
        <v>-0.99517299173484308</v>
      </c>
      <c r="I26" s="75">
        <f>('GDP by Industry'!I26-'GDP by Industry'!H26)/'GDP by Industry'!H26*100</f>
        <v>11.799489135020139</v>
      </c>
      <c r="J26" s="75">
        <f>('GDP by Industry'!J26-'GDP by Industry'!I26)/'GDP by Industry'!I26*100</f>
        <v>3.8098662122433393</v>
      </c>
      <c r="K26" s="75">
        <f>('GDP by Industry'!K26-'GDP by Industry'!J26)/'GDP by Industry'!J26*100</f>
        <v>1.2051115613679018</v>
      </c>
      <c r="L26" s="75">
        <f>('GDP by Industry'!L26-'GDP by Industry'!K26)/'GDP by Industry'!K26*100</f>
        <v>-16.98569173107316</v>
      </c>
      <c r="M26" s="75">
        <f>('GDP by Industry'!M26-'GDP by Industry'!L26)/'GDP by Industry'!L26*100</f>
        <v>14.005145049094756</v>
      </c>
      <c r="N26" s="75">
        <f>('GDP by Industry'!N26-'GDP by Industry'!M26)/'GDP by Industry'!M26*100</f>
        <v>9.9825314194345278</v>
      </c>
      <c r="O26" s="75">
        <f>('GDP by Industry'!O26-'GDP by Industry'!N26)/'GDP by Industry'!N26*100</f>
        <v>10.390175644357805</v>
      </c>
      <c r="P26" s="76">
        <f>('GDP by Industry'!P26-'GDP by Industry'!O26)/'GDP by Industry'!O26*100</f>
        <v>3.5571800666950586</v>
      </c>
    </row>
    <row r="27" spans="1:16" ht="14.7" thickBot="1" x14ac:dyDescent="0.6">
      <c r="A27" s="66" t="s">
        <v>19</v>
      </c>
      <c r="B27" s="79"/>
      <c r="C27" s="79">
        <f>('GDP by Industry'!C27-'GDP by Industry'!B27)/'GDP by Industry'!B27*100</f>
        <v>2.4771896396883082</v>
      </c>
      <c r="D27" s="79">
        <f>('GDP by Industry'!D27-'GDP by Industry'!C27)/'GDP by Industry'!C27*100</f>
        <v>-1.3780209318701357</v>
      </c>
      <c r="E27" s="79">
        <f>('GDP by Industry'!E27-'GDP by Industry'!D27)/'GDP by Industry'!D27*100</f>
        <v>3.163385683533078</v>
      </c>
      <c r="F27" s="79">
        <f>('GDP by Industry'!F27-'GDP by Industry'!E27)/'GDP by Industry'!E27*100</f>
        <v>0.43888788950946928</v>
      </c>
      <c r="G27" s="79">
        <f>('GDP by Industry'!G27-'GDP by Industry'!F27)/'GDP by Industry'!F27*100</f>
        <v>0.25889886861612382</v>
      </c>
      <c r="H27" s="79">
        <f>('GDP by Industry'!H27-'GDP by Industry'!G27)/'GDP by Industry'!G27*100</f>
        <v>-0.36124723457821373</v>
      </c>
      <c r="I27" s="79">
        <f>('GDP by Industry'!I27-'GDP by Industry'!H27)/'GDP by Industry'!H27*100</f>
        <v>2.964453554751032</v>
      </c>
      <c r="J27" s="79">
        <f>('GDP by Industry'!J27-'GDP by Industry'!I27)/'GDP by Industry'!I27*100</f>
        <v>2.6288675441902347</v>
      </c>
      <c r="K27" s="79">
        <f>('GDP by Industry'!K27-'GDP by Industry'!J27)/'GDP by Industry'!J27*100</f>
        <v>2.7596475878449525</v>
      </c>
      <c r="L27" s="79">
        <f>('GDP by Industry'!L27-'GDP by Industry'!K27)/'GDP by Industry'!K27*100</f>
        <v>-12.380406193079747</v>
      </c>
      <c r="M27" s="79">
        <f>('GDP by Industry'!M27-'GDP by Industry'!L27)/'GDP by Industry'!L27*100</f>
        <v>10.098625279942782</v>
      </c>
      <c r="N27" s="79">
        <f>('GDP by Industry'!N27-'GDP by Industry'!M27)/'GDP by Industry'!M27*100</f>
        <v>15.76332056454074</v>
      </c>
      <c r="O27" s="79">
        <f>('GDP by Industry'!O27-'GDP by Industry'!N27)/'GDP by Industry'!N27*100</f>
        <v>4.8877690361631165</v>
      </c>
      <c r="P27" s="80">
        <f>('GDP by Industry'!P27-'GDP by Industry'!O27)/'GDP by Industry'!O27*100</f>
        <v>5.182201732075387</v>
      </c>
    </row>
    <row r="28" spans="1:16" ht="14.7" thickBot="1" x14ac:dyDescent="0.6">
      <c r="A28" s="10" t="s">
        <v>17</v>
      </c>
      <c r="M28" s="11"/>
      <c r="N28" s="11"/>
      <c r="O28" s="11"/>
    </row>
  </sheetData>
  <sheetProtection algorithmName="SHA-512" hashValue="BmaKHBiwHj/4KqgQ2BdI87TXZXg7D/rDdB4itqJrr57VL0gtn6JI8N22xWABx9ocgr5fPfrqSGGTxHdmLhhmuQ==" saltValue="QSCY8ThXGtgUuVu5QX6HAA==" spinCount="100000" sheet="1" objects="1" scenarios="1"/>
  <mergeCells count="1">
    <mergeCell ref="A1:P4"/>
  </mergeCells>
  <printOptions gridLines="1"/>
  <pageMargins left="0.7" right="0.7" top="0.75" bottom="0.75" header="0.3" footer="0.3"/>
  <pageSetup paperSize="5" scale="84"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9"/>
  <dimension ref="A1:P522"/>
  <sheetViews>
    <sheetView zoomScaleNormal="100" workbookViewId="0">
      <pane xSplit="1" topLeftCell="C1" activePane="topRight" state="frozen"/>
      <selection activeCell="E15" sqref="E15"/>
      <selection pane="topRight" activeCell="G21" sqref="G21"/>
    </sheetView>
  </sheetViews>
  <sheetFormatPr defaultColWidth="9.15625" defaultRowHeight="14.4" x14ac:dyDescent="0.55000000000000004"/>
  <cols>
    <col min="1" max="1" width="49.578125" customWidth="1"/>
    <col min="8" max="8" width="8.68359375" style="12" customWidth="1"/>
  </cols>
  <sheetData>
    <row r="1" spans="1:16" ht="14.5" customHeight="1" x14ac:dyDescent="0.55000000000000004">
      <c r="A1" s="162" t="s">
        <v>90</v>
      </c>
      <c r="B1" s="163"/>
      <c r="C1" s="163"/>
      <c r="D1" s="163"/>
      <c r="E1" s="163"/>
      <c r="F1" s="163"/>
      <c r="G1" s="163"/>
      <c r="H1" s="163"/>
      <c r="I1" s="163"/>
      <c r="J1" s="163"/>
      <c r="K1" s="163"/>
      <c r="L1" s="163"/>
      <c r="M1" s="163"/>
      <c r="N1" s="163"/>
      <c r="O1" s="163"/>
      <c r="P1" s="164"/>
    </row>
    <row r="2" spans="1:16" x14ac:dyDescent="0.55000000000000004">
      <c r="A2" s="165"/>
      <c r="B2" s="166"/>
      <c r="C2" s="166"/>
      <c r="D2" s="166"/>
      <c r="E2" s="166"/>
      <c r="F2" s="166"/>
      <c r="G2" s="166"/>
      <c r="H2" s="166"/>
      <c r="I2" s="166"/>
      <c r="J2" s="166"/>
      <c r="K2" s="166"/>
      <c r="L2" s="166"/>
      <c r="M2" s="166"/>
      <c r="N2" s="166"/>
      <c r="O2" s="166"/>
      <c r="P2" s="167"/>
    </row>
    <row r="3" spans="1:16" x14ac:dyDescent="0.55000000000000004">
      <c r="A3" s="165"/>
      <c r="B3" s="166"/>
      <c r="C3" s="166"/>
      <c r="D3" s="166"/>
      <c r="E3" s="166"/>
      <c r="F3" s="166"/>
      <c r="G3" s="166"/>
      <c r="H3" s="166"/>
      <c r="I3" s="166"/>
      <c r="J3" s="166"/>
      <c r="K3" s="166"/>
      <c r="L3" s="166"/>
      <c r="M3" s="166"/>
      <c r="N3" s="166"/>
      <c r="O3" s="166"/>
      <c r="P3" s="167"/>
    </row>
    <row r="4" spans="1:16" x14ac:dyDescent="0.55000000000000004">
      <c r="A4" s="168"/>
      <c r="B4" s="169"/>
      <c r="C4" s="169"/>
      <c r="D4" s="169"/>
      <c r="E4" s="169"/>
      <c r="F4" s="169"/>
      <c r="G4" s="169"/>
      <c r="H4" s="169"/>
      <c r="I4" s="169"/>
      <c r="J4" s="169"/>
      <c r="K4" s="169"/>
      <c r="L4" s="169"/>
      <c r="M4" s="169"/>
      <c r="N4" s="169"/>
      <c r="O4" s="169"/>
      <c r="P4" s="170"/>
    </row>
    <row r="5" spans="1:16" ht="14.7" thickBot="1" x14ac:dyDescent="0.6">
      <c r="A5" s="1"/>
      <c r="B5" s="2"/>
      <c r="C5" s="2"/>
      <c r="D5" s="2"/>
      <c r="E5" s="2"/>
      <c r="F5" s="2"/>
      <c r="G5" s="2"/>
      <c r="H5" s="2"/>
      <c r="I5" s="2"/>
      <c r="J5" s="2"/>
      <c r="K5" s="2"/>
      <c r="L5" s="2"/>
      <c r="M5" s="9"/>
      <c r="N5" s="9"/>
      <c r="O5" s="9"/>
      <c r="P5" s="9" t="s">
        <v>18</v>
      </c>
    </row>
    <row r="6" spans="1:16" ht="14.7" thickBot="1" x14ac:dyDescent="0.6">
      <c r="A6" s="53"/>
      <c r="B6" s="69">
        <v>2010</v>
      </c>
      <c r="C6" s="69">
        <v>2011</v>
      </c>
      <c r="D6" s="69">
        <v>2012</v>
      </c>
      <c r="E6" s="69">
        <v>2013</v>
      </c>
      <c r="F6" s="69">
        <v>2014</v>
      </c>
      <c r="G6" s="69">
        <v>2015</v>
      </c>
      <c r="H6" s="69">
        <v>2016</v>
      </c>
      <c r="I6" s="69">
        <v>2017</v>
      </c>
      <c r="J6" s="69">
        <v>2018</v>
      </c>
      <c r="K6" s="69">
        <v>2019</v>
      </c>
      <c r="L6" s="69">
        <v>2020</v>
      </c>
      <c r="M6" s="69">
        <v>2021</v>
      </c>
      <c r="N6" s="70">
        <v>2022</v>
      </c>
      <c r="O6" s="70">
        <v>2023</v>
      </c>
      <c r="P6" s="71" t="s">
        <v>95</v>
      </c>
    </row>
    <row r="7" spans="1:16" x14ac:dyDescent="0.55000000000000004">
      <c r="A7" s="54"/>
      <c r="B7" s="72"/>
      <c r="C7" s="72"/>
      <c r="D7" s="72"/>
      <c r="E7" s="72"/>
      <c r="F7" s="72"/>
      <c r="G7" s="72"/>
      <c r="H7" s="73"/>
      <c r="I7" s="73"/>
      <c r="J7" s="73"/>
      <c r="K7" s="73"/>
      <c r="L7" s="73"/>
      <c r="M7" s="73"/>
      <c r="N7" s="48"/>
      <c r="O7" s="48"/>
      <c r="P7" s="74"/>
    </row>
    <row r="8" spans="1:16" x14ac:dyDescent="0.55000000000000004">
      <c r="A8" s="54" t="s">
        <v>1</v>
      </c>
      <c r="B8" s="75"/>
      <c r="C8" s="75">
        <f>('GDP Constant Price'!C8-'GDP Constant Price'!B8)/'GDP Constant Price'!B8*100</f>
        <v>-7.312925170068012</v>
      </c>
      <c r="D8" s="75">
        <f>('GDP Constant Price'!D8-'GDP Constant Price'!C8)/'GDP Constant Price'!C8*100</f>
        <v>0.91743119266053974</v>
      </c>
      <c r="E8" s="75">
        <f>('GDP Constant Price'!E8-'GDP Constant Price'!D8)/'GDP Constant Price'!D8*100</f>
        <v>2.3636363636363638</v>
      </c>
      <c r="F8" s="75">
        <f>('GDP Constant Price'!F8-'GDP Constant Price'!E8)/'GDP Constant Price'!E8*100</f>
        <v>-2.5754884547069263</v>
      </c>
      <c r="G8" s="75">
        <f>('GDP Constant Price'!G8-'GDP Constant Price'!F8)/'GDP Constant Price'!F8*100</f>
        <v>-8.5527589919093661</v>
      </c>
      <c r="H8" s="75">
        <f>('GDP Constant Price'!H8-'GDP Constant Price'!G8)/'GDP Constant Price'!G8*100</f>
        <v>1.5433356018633106</v>
      </c>
      <c r="I8" s="75">
        <f>('GDP Constant Price'!I8-'GDP Constant Price'!H8)/'GDP Constant Price'!H8*100</f>
        <v>2.2190996679108106</v>
      </c>
      <c r="J8" s="75">
        <f>('GDP Constant Price'!J8-'GDP Constant Price'!I8)/'GDP Constant Price'!I8*100</f>
        <v>28.229914627280987</v>
      </c>
      <c r="K8" s="75">
        <f>('GDP Constant Price'!K8-'GDP Constant Price'!J8)/'GDP Constant Price'!J8*100</f>
        <v>2.2905547336694498</v>
      </c>
      <c r="L8" s="75">
        <f>('GDP Constant Price'!L8-'GDP Constant Price'!K8)/'GDP Constant Price'!K8*100</f>
        <v>15.968821343338915</v>
      </c>
      <c r="M8" s="75">
        <f>('GDP Constant Price'!M8-'GDP Constant Price'!L8)/'GDP Constant Price'!L8*100</f>
        <v>-28.674938728344245</v>
      </c>
      <c r="N8" s="75">
        <f>('GDP Constant Price'!N8-'GDP Constant Price'!M8)/'GDP Constant Price'!M8*100</f>
        <v>-18.004130197468388</v>
      </c>
      <c r="O8" s="75">
        <f>('GDP Constant Price'!O8-'GDP Constant Price'!N8)/'GDP Constant Price'!N8*100</f>
        <v>12.649577756371977</v>
      </c>
      <c r="P8" s="76">
        <f>('GDP Constant Price'!P8-'GDP Constant Price'!O8)/'GDP Constant Price'!O8*100</f>
        <v>-4.2490822815672624</v>
      </c>
    </row>
    <row r="9" spans="1:16" x14ac:dyDescent="0.55000000000000004">
      <c r="A9" s="54" t="s">
        <v>2</v>
      </c>
      <c r="B9" s="75"/>
      <c r="C9" s="75">
        <f>('GDP Constant Price'!C9-'GDP Constant Price'!B9)/'GDP Constant Price'!B9*100</f>
        <v>-15.238095238095243</v>
      </c>
      <c r="D9" s="75">
        <f>('GDP Constant Price'!D9-'GDP Constant Price'!C9)/'GDP Constant Price'!C9*100</f>
        <v>-8.4269662921348321</v>
      </c>
      <c r="E9" s="75">
        <f>('GDP Constant Price'!E9-'GDP Constant Price'!D9)/'GDP Constant Price'!D9*100</f>
        <v>26.993865030674858</v>
      </c>
      <c r="F9" s="75">
        <f>('GDP Constant Price'!F9-'GDP Constant Price'!E9)/'GDP Constant Price'!E9*100</f>
        <v>39.130434782608702</v>
      </c>
      <c r="G9" s="75">
        <f>('GDP Constant Price'!G9-'GDP Constant Price'!F9)/'GDP Constant Price'!F9*100</f>
        <v>11.17831724144928</v>
      </c>
      <c r="H9" s="75">
        <f>('GDP Constant Price'!H9-'GDP Constant Price'!G9)/'GDP Constant Price'!G9*100</f>
        <v>-8.9423771443755271</v>
      </c>
      <c r="I9" s="75">
        <f>('GDP Constant Price'!I9-'GDP Constant Price'!H9)/'GDP Constant Price'!H9*100</f>
        <v>7.2483065252990917</v>
      </c>
      <c r="J9" s="75">
        <f>('GDP Constant Price'!J9-'GDP Constant Price'!I9)/'GDP Constant Price'!I9*100</f>
        <v>-2.7269876082677915</v>
      </c>
      <c r="K9" s="75">
        <f>('GDP Constant Price'!K9-'GDP Constant Price'!J9)/'GDP Constant Price'!J9*100</f>
        <v>3.4942653145301641</v>
      </c>
      <c r="L9" s="75">
        <f>('GDP Constant Price'!L9-'GDP Constant Price'!K9)/'GDP Constant Price'!K9*100</f>
        <v>-15.147614430506135</v>
      </c>
      <c r="M9" s="75">
        <f>('GDP Constant Price'!M9-'GDP Constant Price'!L9)/'GDP Constant Price'!L9*100</f>
        <v>-7.8684506605560216</v>
      </c>
      <c r="N9" s="75">
        <f>('GDP Constant Price'!N9-'GDP Constant Price'!M9)/'GDP Constant Price'!M9*100</f>
        <v>14.02602010087579</v>
      </c>
      <c r="O9" s="75">
        <f>('GDP Constant Price'!O9-'GDP Constant Price'!N9)/'GDP Constant Price'!N9*100</f>
        <v>3.2305226393221482</v>
      </c>
      <c r="P9" s="76">
        <f>('GDP Constant Price'!P9-'GDP Constant Price'!O9)/'GDP Constant Price'!O9*100</f>
        <v>-1.6800414819808089</v>
      </c>
    </row>
    <row r="10" spans="1:16" x14ac:dyDescent="0.55000000000000004">
      <c r="A10" s="54" t="s">
        <v>3</v>
      </c>
      <c r="B10" s="75"/>
      <c r="C10" s="75">
        <f>('GDP Constant Price'!C10-'GDP Constant Price'!B10)/'GDP Constant Price'!B10*100</f>
        <v>-0.60606060606061596</v>
      </c>
      <c r="D10" s="75">
        <f>('GDP Constant Price'!D10-'GDP Constant Price'!C10)/'GDP Constant Price'!C10*100</f>
        <v>-4.0396341463414371</v>
      </c>
      <c r="E10" s="75">
        <f>('GDP Constant Price'!E10-'GDP Constant Price'!D10)/'GDP Constant Price'!D10*100</f>
        <v>-2.6806989674344575</v>
      </c>
      <c r="F10" s="75">
        <f>('GDP Constant Price'!F10-'GDP Constant Price'!E10)/'GDP Constant Price'!E10*100</f>
        <v>-4.3256478269741034</v>
      </c>
      <c r="G10" s="75">
        <f>('GDP Constant Price'!G10-'GDP Constant Price'!F10)/'GDP Constant Price'!F10*100</f>
        <v>5.7375192668043651</v>
      </c>
      <c r="H10" s="75">
        <f>('GDP Constant Price'!H10-'GDP Constant Price'!G10)/'GDP Constant Price'!G10*100</f>
        <v>0.30828594472095777</v>
      </c>
      <c r="I10" s="75">
        <f>('GDP Constant Price'!I10-'GDP Constant Price'!H10)/'GDP Constant Price'!H10*100</f>
        <v>0.12884801685941166</v>
      </c>
      <c r="J10" s="75">
        <f>('GDP Constant Price'!J10-'GDP Constant Price'!I10)/'GDP Constant Price'!I10*100</f>
        <v>-4.6589280528866874</v>
      </c>
      <c r="K10" s="75">
        <f>('GDP Constant Price'!K10-'GDP Constant Price'!J10)/'GDP Constant Price'!J10*100</f>
        <v>2.4932616679351769</v>
      </c>
      <c r="L10" s="75">
        <f>('GDP Constant Price'!L10-'GDP Constant Price'!K10)/'GDP Constant Price'!K10*100</f>
        <v>-14.393084689062057</v>
      </c>
      <c r="M10" s="75">
        <f>('GDP Constant Price'!M10-'GDP Constant Price'!L10)/'GDP Constant Price'!L10*100</f>
        <v>1.5796746744661885</v>
      </c>
      <c r="N10" s="75">
        <f>('GDP Constant Price'!N10-'GDP Constant Price'!M10)/'GDP Constant Price'!M10*100</f>
        <v>18.230388473519312</v>
      </c>
      <c r="O10" s="75">
        <f>('GDP Constant Price'!O10-'GDP Constant Price'!N10)/'GDP Constant Price'!N10*100</f>
        <v>-0.13269729267984923</v>
      </c>
      <c r="P10" s="76">
        <f>('GDP Constant Price'!P10-'GDP Constant Price'!O10)/'GDP Constant Price'!O10*100</f>
        <v>0.39815492015618859</v>
      </c>
    </row>
    <row r="11" spans="1:16" x14ac:dyDescent="0.55000000000000004">
      <c r="A11" s="54" t="s">
        <v>4</v>
      </c>
      <c r="B11" s="75"/>
      <c r="C11" s="75">
        <f>('GDP Constant Price'!C11-'GDP Constant Price'!B11)/'GDP Constant Price'!B11*100</f>
        <v>0.46576618537495273</v>
      </c>
      <c r="D11" s="75">
        <f>('GDP Constant Price'!D11-'GDP Constant Price'!C11)/'GDP Constant Price'!C11*100</f>
        <v>2.5961984237366882</v>
      </c>
      <c r="E11" s="75">
        <f>('GDP Constant Price'!E11-'GDP Constant Price'!D11)/'GDP Constant Price'!D11*100</f>
        <v>-0.13556258472661667</v>
      </c>
      <c r="F11" s="75">
        <f>('GDP Constant Price'!F11-'GDP Constant Price'!E11)/'GDP Constant Price'!E11*100</f>
        <v>0.13574660633484284</v>
      </c>
      <c r="G11" s="75">
        <f>('GDP Constant Price'!G11-'GDP Constant Price'!F11)/'GDP Constant Price'!F11*100</f>
        <v>4.2159022083065878</v>
      </c>
      <c r="H11" s="75">
        <f>('GDP Constant Price'!H11-'GDP Constant Price'!G11)/'GDP Constant Price'!G11*100</f>
        <v>0.78768086564576134</v>
      </c>
      <c r="I11" s="75">
        <f>('GDP Constant Price'!I11-'GDP Constant Price'!H11)/'GDP Constant Price'!H11*100</f>
        <v>-1.0833118805308291</v>
      </c>
      <c r="J11" s="75">
        <f>('GDP Constant Price'!J11-'GDP Constant Price'!I11)/'GDP Constant Price'!I11*100</f>
        <v>-0.38773656610163293</v>
      </c>
      <c r="K11" s="75">
        <f>('GDP Constant Price'!K11-'GDP Constant Price'!J11)/'GDP Constant Price'!J11*100</f>
        <v>-0.18040373716459179</v>
      </c>
      <c r="L11" s="75">
        <f>('GDP Constant Price'!L11-'GDP Constant Price'!K11)/'GDP Constant Price'!K11*100</f>
        <v>-4.2216410371187134</v>
      </c>
      <c r="M11" s="75">
        <f>('GDP Constant Price'!M11-'GDP Constant Price'!L11)/'GDP Constant Price'!L11*100</f>
        <v>5.6551670375410161</v>
      </c>
      <c r="N11" s="75">
        <f>('GDP Constant Price'!N11-'GDP Constant Price'!M11)/'GDP Constant Price'!M11*100</f>
        <v>1.0166505260448839</v>
      </c>
      <c r="O11" s="75">
        <f>('GDP Constant Price'!O11-'GDP Constant Price'!N11)/'GDP Constant Price'!N11*100</f>
        <v>2.5782831892100089</v>
      </c>
      <c r="P11" s="76">
        <f>('GDP Constant Price'!P11-'GDP Constant Price'!O11)/'GDP Constant Price'!O11*100</f>
        <v>5.3975403511484181</v>
      </c>
    </row>
    <row r="12" spans="1:16" x14ac:dyDescent="0.55000000000000004">
      <c r="A12" s="54" t="s">
        <v>5</v>
      </c>
      <c r="B12" s="75"/>
      <c r="C12" s="75">
        <f>('GDP Constant Price'!C12-'GDP Constant Price'!B12)/'GDP Constant Price'!B12*100</f>
        <v>-0.48826897435793604</v>
      </c>
      <c r="D12" s="75">
        <f>('GDP Constant Price'!D12-'GDP Constant Price'!C12)/'GDP Constant Price'!C12*100</f>
        <v>0.2447088506843971</v>
      </c>
      <c r="E12" s="75">
        <f>('GDP Constant Price'!E12-'GDP Constant Price'!D12)/'GDP Constant Price'!D12*100</f>
        <v>-1.0904539555218651</v>
      </c>
      <c r="F12" s="75">
        <f>('GDP Constant Price'!F12-'GDP Constant Price'!E12)/'GDP Constant Price'!E12*100</f>
        <v>1.1433317001539707</v>
      </c>
      <c r="G12" s="75">
        <f>('GDP Constant Price'!G12-'GDP Constant Price'!F12)/'GDP Constant Price'!F12*100</f>
        <v>-0.54926864002944487</v>
      </c>
      <c r="H12" s="75">
        <f>('GDP Constant Price'!H12-'GDP Constant Price'!G12)/'GDP Constant Price'!G12*100</f>
        <v>-1.8278915289677695</v>
      </c>
      <c r="I12" s="75">
        <f>('GDP Constant Price'!I12-'GDP Constant Price'!H12)/'GDP Constant Price'!H12*100</f>
        <v>1.6411667460517663</v>
      </c>
      <c r="J12" s="75">
        <f>('GDP Constant Price'!J12-'GDP Constant Price'!I12)/'GDP Constant Price'!I12*100</f>
        <v>-5.1778353925093716</v>
      </c>
      <c r="K12" s="75">
        <f>('GDP Constant Price'!K12-'GDP Constant Price'!J12)/'GDP Constant Price'!J12*100</f>
        <v>-2.3656265132853957</v>
      </c>
      <c r="L12" s="75">
        <f>('GDP Constant Price'!L12-'GDP Constant Price'!K12)/'GDP Constant Price'!K12*100</f>
        <v>3.9715374743346339</v>
      </c>
      <c r="M12" s="75">
        <f>('GDP Constant Price'!M12-'GDP Constant Price'!L12)/'GDP Constant Price'!L12*100</f>
        <v>-2.1445469688045105</v>
      </c>
      <c r="N12" s="75">
        <f>('GDP Constant Price'!N12-'GDP Constant Price'!M12)/'GDP Constant Price'!M12*100</f>
        <v>0.71537813508685688</v>
      </c>
      <c r="O12" s="75">
        <f>('GDP Constant Price'!O12-'GDP Constant Price'!N12)/'GDP Constant Price'!N12*100</f>
        <v>-11.210623224417112</v>
      </c>
      <c r="P12" s="76">
        <f>('GDP Constant Price'!P12-'GDP Constant Price'!O12)/'GDP Constant Price'!O12*100</f>
        <v>10.926498826083133</v>
      </c>
    </row>
    <row r="13" spans="1:16" x14ac:dyDescent="0.55000000000000004">
      <c r="A13" s="54" t="s">
        <v>6</v>
      </c>
      <c r="B13" s="75"/>
      <c r="C13" s="75">
        <f>('GDP Constant Price'!C13-'GDP Constant Price'!B13)/'GDP Constant Price'!B13*100</f>
        <v>8.1563748093531689</v>
      </c>
      <c r="D13" s="75">
        <f>('GDP Constant Price'!D13-'GDP Constant Price'!C13)/'GDP Constant Price'!C13*100</f>
        <v>-11.633880134771553</v>
      </c>
      <c r="E13" s="75">
        <f>('GDP Constant Price'!E13-'GDP Constant Price'!D13)/'GDP Constant Price'!D13*100</f>
        <v>13.353653290974485</v>
      </c>
      <c r="F13" s="75">
        <f>('GDP Constant Price'!F13-'GDP Constant Price'!E13)/'GDP Constant Price'!E13*100</f>
        <v>3.8013298098238315</v>
      </c>
      <c r="G13" s="75">
        <f>('GDP Constant Price'!G13-'GDP Constant Price'!F13)/'GDP Constant Price'!F13*100</f>
        <v>-2.6579788332602572</v>
      </c>
      <c r="H13" s="75">
        <f>('GDP Constant Price'!H13-'GDP Constant Price'!G13)/'GDP Constant Price'!G13*100</f>
        <v>0.81603751483182696</v>
      </c>
      <c r="I13" s="75">
        <f>('GDP Constant Price'!I13-'GDP Constant Price'!H13)/'GDP Constant Price'!H13*100</f>
        <v>-1.2131002920526857</v>
      </c>
      <c r="J13" s="75">
        <f>('GDP Constant Price'!J13-'GDP Constant Price'!I13)/'GDP Constant Price'!I13*100</f>
        <v>4.637843443573793</v>
      </c>
      <c r="K13" s="75">
        <f>('GDP Constant Price'!K13-'GDP Constant Price'!J13)/'GDP Constant Price'!J13*100</f>
        <v>-1.7814373466705047</v>
      </c>
      <c r="L13" s="75">
        <f>('GDP Constant Price'!L13-'GDP Constant Price'!K13)/'GDP Constant Price'!K13*100</f>
        <v>-28.964566529013918</v>
      </c>
      <c r="M13" s="75">
        <f>('GDP Constant Price'!M13-'GDP Constant Price'!L13)/'GDP Constant Price'!L13*100</f>
        <v>75.799968375463905</v>
      </c>
      <c r="N13" s="75">
        <f>('GDP Constant Price'!N13-'GDP Constant Price'!M13)/'GDP Constant Price'!M13*100</f>
        <v>7.4806336787865133</v>
      </c>
      <c r="O13" s="75">
        <f>('GDP Constant Price'!O13-'GDP Constant Price'!N13)/'GDP Constant Price'!N13*100</f>
        <v>-5.8738646133231223</v>
      </c>
      <c r="P13" s="76">
        <f>('GDP Constant Price'!P13-'GDP Constant Price'!O13)/'GDP Constant Price'!O13*100</f>
        <v>9.0450967879823274</v>
      </c>
    </row>
    <row r="14" spans="1:16" x14ac:dyDescent="0.55000000000000004">
      <c r="A14" s="54" t="s">
        <v>7</v>
      </c>
      <c r="B14" s="75"/>
      <c r="C14" s="75">
        <f>('GDP Constant Price'!C14-'GDP Constant Price'!B14)/'GDP Constant Price'!B14*100</f>
        <v>-5.2716763005780276</v>
      </c>
      <c r="D14" s="75">
        <f>('GDP Constant Price'!D14-'GDP Constant Price'!C14)/'GDP Constant Price'!C14*100</f>
        <v>-3.0998291432755734</v>
      </c>
      <c r="E14" s="75">
        <f>('GDP Constant Price'!E14-'GDP Constant Price'!D14)/'GDP Constant Price'!D14*100</f>
        <v>-1.8136020151133385</v>
      </c>
      <c r="F14" s="75">
        <f>('GDP Constant Price'!F14-'GDP Constant Price'!E14)/'GDP Constant Price'!E14*100</f>
        <v>7.2601334017444934</v>
      </c>
      <c r="G14" s="75">
        <f>('GDP Constant Price'!G14-'GDP Constant Price'!F14)/'GDP Constant Price'!F14*100</f>
        <v>4.2949817583312973</v>
      </c>
      <c r="H14" s="75">
        <f>('GDP Constant Price'!H14-'GDP Constant Price'!G14)/'GDP Constant Price'!G14*100</f>
        <v>9.4252206960392186</v>
      </c>
      <c r="I14" s="75">
        <f>('GDP Constant Price'!I14-'GDP Constant Price'!H14)/'GDP Constant Price'!H14*100</f>
        <v>0.94720217776878612</v>
      </c>
      <c r="J14" s="75">
        <f>('GDP Constant Price'!J14-'GDP Constant Price'!I14)/'GDP Constant Price'!I14*100</f>
        <v>-2.7012735603885449</v>
      </c>
      <c r="K14" s="75">
        <f>('GDP Constant Price'!K14-'GDP Constant Price'!J14)/'GDP Constant Price'!J14*100</f>
        <v>-3.9496788376835754</v>
      </c>
      <c r="L14" s="75">
        <f>('GDP Constant Price'!L14-'GDP Constant Price'!K14)/'GDP Constant Price'!K14*100</f>
        <v>-41.240455268055065</v>
      </c>
      <c r="M14" s="75">
        <f>('GDP Constant Price'!M14-'GDP Constant Price'!L14)/'GDP Constant Price'!L14*100</f>
        <v>24.629508887168356</v>
      </c>
      <c r="N14" s="75">
        <f>('GDP Constant Price'!N14-'GDP Constant Price'!M14)/'GDP Constant Price'!M14*100</f>
        <v>25.432754346461106</v>
      </c>
      <c r="O14" s="75">
        <f>('GDP Constant Price'!O14-'GDP Constant Price'!N14)/'GDP Constant Price'!N14*100</f>
        <v>3.6367357842621808</v>
      </c>
      <c r="P14" s="76">
        <f>('GDP Constant Price'!P14-'GDP Constant Price'!O14)/'GDP Constant Price'!O14*100</f>
        <v>6.8879073659976839</v>
      </c>
    </row>
    <row r="15" spans="1:16" x14ac:dyDescent="0.55000000000000004">
      <c r="A15" s="54" t="s">
        <v>8</v>
      </c>
      <c r="B15" s="75"/>
      <c r="C15" s="75">
        <f>('GDP Constant Price'!C15-'GDP Constant Price'!B15)/'GDP Constant Price'!B15*100</f>
        <v>0.21567217828901344</v>
      </c>
      <c r="D15" s="75">
        <f>('GDP Constant Price'!D15-'GDP Constant Price'!C15)/'GDP Constant Price'!C15*100</f>
        <v>-3.5240315638450488</v>
      </c>
      <c r="E15" s="75">
        <f>('GDP Constant Price'!E15-'GDP Constant Price'!D15)/'GDP Constant Price'!D15*100</f>
        <v>-3.1415559066827923</v>
      </c>
      <c r="F15" s="75">
        <f>('GDP Constant Price'!F15-'GDP Constant Price'!E15)/'GDP Constant Price'!E15*100</f>
        <v>1.8904135879474233</v>
      </c>
      <c r="G15" s="75">
        <f>('GDP Constant Price'!G15-'GDP Constant Price'!F15)/'GDP Constant Price'!F15*100</f>
        <v>4.3738343415490979</v>
      </c>
      <c r="H15" s="75">
        <f>('GDP Constant Price'!H15-'GDP Constant Price'!G15)/'GDP Constant Price'!G15*100</f>
        <v>11.09022809576066</v>
      </c>
      <c r="I15" s="75">
        <f>('GDP Constant Price'!I15-'GDP Constant Price'!H15)/'GDP Constant Price'!H15*100</f>
        <v>4.3193805548200892</v>
      </c>
      <c r="J15" s="75">
        <f>('GDP Constant Price'!J15-'GDP Constant Price'!I15)/'GDP Constant Price'!I15*100</f>
        <v>1.2820075571078395</v>
      </c>
      <c r="K15" s="75">
        <f>('GDP Constant Price'!K15-'GDP Constant Price'!J15)/'GDP Constant Price'!J15*100</f>
        <v>2.6592119918989185</v>
      </c>
      <c r="L15" s="75">
        <f>('GDP Constant Price'!L15-'GDP Constant Price'!K15)/'GDP Constant Price'!K15*100</f>
        <v>-56.327512171433035</v>
      </c>
      <c r="M15" s="75">
        <f>('GDP Constant Price'!M15-'GDP Constant Price'!L15)/'GDP Constant Price'!L15*100</f>
        <v>-10.435506435591794</v>
      </c>
      <c r="N15" s="75">
        <f>('GDP Constant Price'!N15-'GDP Constant Price'!M15)/'GDP Constant Price'!M15*100</f>
        <v>113.74697536923588</v>
      </c>
      <c r="O15" s="75">
        <f>('GDP Constant Price'!O15-'GDP Constant Price'!N15)/'GDP Constant Price'!N15*100</f>
        <v>11.088334362983941</v>
      </c>
      <c r="P15" s="76">
        <f>('GDP Constant Price'!P15-'GDP Constant Price'!O15)/'GDP Constant Price'!O15*100</f>
        <v>5.959047645448452</v>
      </c>
    </row>
    <row r="16" spans="1:16" x14ac:dyDescent="0.55000000000000004">
      <c r="A16" s="54" t="s">
        <v>9</v>
      </c>
      <c r="B16" s="75"/>
      <c r="C16" s="75">
        <f>('GDP Constant Price'!C16-'GDP Constant Price'!B16)/'GDP Constant Price'!B16*100</f>
        <v>2.2924187725631815</v>
      </c>
      <c r="D16" s="75">
        <f>('GDP Constant Price'!D16-'GDP Constant Price'!C16)/'GDP Constant Price'!C16*100</f>
        <v>3.6703723310393519</v>
      </c>
      <c r="E16" s="75">
        <f>('GDP Constant Price'!E16-'GDP Constant Price'!D16)/'GDP Constant Price'!D16*100</f>
        <v>-7.3021276595744755</v>
      </c>
      <c r="F16" s="75">
        <f>('GDP Constant Price'!F16-'GDP Constant Price'!E16)/'GDP Constant Price'!E16*100</f>
        <v>0.80793242746970817</v>
      </c>
      <c r="G16" s="75">
        <f>('GDP Constant Price'!G16-'GDP Constant Price'!F16)/'GDP Constant Price'!F16*100</f>
        <v>-6.4780870291327304</v>
      </c>
      <c r="H16" s="75">
        <f>('GDP Constant Price'!H16-'GDP Constant Price'!G16)/'GDP Constant Price'!G16*100</f>
        <v>-2.1041405649802876</v>
      </c>
      <c r="I16" s="75">
        <f>('GDP Constant Price'!I16-'GDP Constant Price'!H16)/'GDP Constant Price'!H16*100</f>
        <v>-3.2474668268654803</v>
      </c>
      <c r="J16" s="75">
        <f>('GDP Constant Price'!J16-'GDP Constant Price'!I16)/'GDP Constant Price'!I16*100</f>
        <v>-7.6561495153886856</v>
      </c>
      <c r="K16" s="75">
        <f>('GDP Constant Price'!K16-'GDP Constant Price'!J16)/'GDP Constant Price'!J16*100</f>
        <v>-5.6011120187030503</v>
      </c>
      <c r="L16" s="75">
        <f>('GDP Constant Price'!L16-'GDP Constant Price'!K16)/'GDP Constant Price'!K16*100</f>
        <v>-9.867613027707149</v>
      </c>
      <c r="M16" s="75">
        <f>('GDP Constant Price'!M16-'GDP Constant Price'!L16)/'GDP Constant Price'!L16*100</f>
        <v>4.5612693772835531</v>
      </c>
      <c r="N16" s="75">
        <f>('GDP Constant Price'!N16-'GDP Constant Price'!M16)/'GDP Constant Price'!M16*100</f>
        <v>6.7517356111581774</v>
      </c>
      <c r="O16" s="75">
        <f>('GDP Constant Price'!O16-'GDP Constant Price'!N16)/'GDP Constant Price'!N16*100</f>
        <v>7.2247071144575337</v>
      </c>
      <c r="P16" s="76">
        <f>('GDP Constant Price'!P16-'GDP Constant Price'!O16)/'GDP Constant Price'!O16*100</f>
        <v>-6.0769069172770207</v>
      </c>
    </row>
    <row r="17" spans="1:16" x14ac:dyDescent="0.55000000000000004">
      <c r="A17" s="54" t="s">
        <v>76</v>
      </c>
      <c r="B17" s="75"/>
      <c r="C17" s="75">
        <f>('GDP Constant Price'!C17-'GDP Constant Price'!B17)/'GDP Constant Price'!B17*100</f>
        <v>-1.5213358070500802</v>
      </c>
      <c r="D17" s="75">
        <f>('GDP Constant Price'!D17-'GDP Constant Price'!C17)/'GDP Constant Price'!C17*100</f>
        <v>-1.9969856819894616</v>
      </c>
      <c r="E17" s="75">
        <f>('GDP Constant Price'!E17-'GDP Constant Price'!D17)/'GDP Constant Price'!D17*100</f>
        <v>-1.1021402024862219</v>
      </c>
      <c r="F17" s="75">
        <f>('GDP Constant Price'!F17-'GDP Constant Price'!E17)/'GDP Constant Price'!E17*100</f>
        <v>0.10366722819747801</v>
      </c>
      <c r="G17" s="75">
        <f>('GDP Constant Price'!G17-'GDP Constant Price'!F17)/'GDP Constant Price'!F17*100</f>
        <v>2.6929657528321616</v>
      </c>
      <c r="H17" s="75">
        <f>('GDP Constant Price'!H17-'GDP Constant Price'!G17)/'GDP Constant Price'!G17*100</f>
        <v>-1.9096799063284118</v>
      </c>
      <c r="I17" s="75">
        <f>('GDP Constant Price'!I17-'GDP Constant Price'!H17)/'GDP Constant Price'!H17*100</f>
        <v>0.97165234441890014</v>
      </c>
      <c r="J17" s="75">
        <f>('GDP Constant Price'!J17-'GDP Constant Price'!I17)/'GDP Constant Price'!I17*100</f>
        <v>2.3445742477217579</v>
      </c>
      <c r="K17" s="75">
        <f>('GDP Constant Price'!K17-'GDP Constant Price'!J17)/'GDP Constant Price'!J17*100</f>
        <v>-0.24144817475562955</v>
      </c>
      <c r="L17" s="75">
        <f>('GDP Constant Price'!L17-'GDP Constant Price'!K17)/'GDP Constant Price'!K17*100</f>
        <v>0.12043778908390312</v>
      </c>
      <c r="M17" s="75">
        <f>('GDP Constant Price'!M17-'GDP Constant Price'!L17)/'GDP Constant Price'!L17*100</f>
        <v>-0.25392442623484118</v>
      </c>
      <c r="N17" s="75">
        <f>('GDP Constant Price'!N17-'GDP Constant Price'!M17)/'GDP Constant Price'!M17*100</f>
        <v>0.44891581530807539</v>
      </c>
      <c r="O17" s="75">
        <f>('GDP Constant Price'!O17-'GDP Constant Price'!N17)/'GDP Constant Price'!N17*100</f>
        <v>5.312616160288087</v>
      </c>
      <c r="P17" s="76">
        <f>('GDP Constant Price'!P17-'GDP Constant Price'!O17)/'GDP Constant Price'!O17*100</f>
        <v>3.5841857046804058</v>
      </c>
    </row>
    <row r="18" spans="1:16" x14ac:dyDescent="0.55000000000000004">
      <c r="A18" s="54" t="s">
        <v>10</v>
      </c>
      <c r="B18" s="75"/>
      <c r="C18" s="75">
        <f>('GDP Constant Price'!C18-'GDP Constant Price'!B18)/'GDP Constant Price'!B18*100</f>
        <v>1.099841134058414</v>
      </c>
      <c r="D18" s="75">
        <f>('GDP Constant Price'!D18-'GDP Constant Price'!C18)/'GDP Constant Price'!C18*100</f>
        <v>1.0999637374591908</v>
      </c>
      <c r="E18" s="75">
        <f>('GDP Constant Price'!E18-'GDP Constant Price'!D18)/'GDP Constant Price'!D18*100</f>
        <v>1.0999521759923527</v>
      </c>
      <c r="F18" s="75">
        <f>('GDP Constant Price'!F18-'GDP Constant Price'!E18)/'GDP Constant Price'!E18*100</f>
        <v>1.0998107852412395</v>
      </c>
      <c r="G18" s="75">
        <f>('GDP Constant Price'!G18-'GDP Constant Price'!F18)/'GDP Constant Price'!F18*100</f>
        <v>1.1000000000000096</v>
      </c>
      <c r="H18" s="75">
        <f>('GDP Constant Price'!H18-'GDP Constant Price'!G18)/'GDP Constant Price'!G18*100</f>
        <v>1.099999999999997</v>
      </c>
      <c r="I18" s="75">
        <f>('GDP Constant Price'!I18-'GDP Constant Price'!H18)/'GDP Constant Price'!H18*100</f>
        <v>1.1000000000000165</v>
      </c>
      <c r="J18" s="75">
        <f>('GDP Constant Price'!J18-'GDP Constant Price'!I18)/'GDP Constant Price'!I18*100</f>
        <v>1.0999999999999861</v>
      </c>
      <c r="K18" s="75">
        <f>('GDP Constant Price'!K18-'GDP Constant Price'!J18)/'GDP Constant Price'!J18*100</f>
        <v>1.1000000000000152</v>
      </c>
      <c r="L18" s="75">
        <f>('GDP Constant Price'!L18-'GDP Constant Price'!K18)/'GDP Constant Price'!K18*100</f>
        <v>1.1000000000000116</v>
      </c>
      <c r="M18" s="75">
        <f>('GDP Constant Price'!M18-'GDP Constant Price'!L18)/'GDP Constant Price'!L18*100</f>
        <v>1.0999999999999646</v>
      </c>
      <c r="N18" s="75">
        <f>('GDP Constant Price'!N18-'GDP Constant Price'!M18)/'GDP Constant Price'!M18*100</f>
        <v>1.1000000000000307</v>
      </c>
      <c r="O18" s="75">
        <f>('GDP Constant Price'!O18-'GDP Constant Price'!N18)/'GDP Constant Price'!N18*100</f>
        <v>1.0999999999999819</v>
      </c>
      <c r="P18" s="76">
        <f>('GDP Constant Price'!P18-'GDP Constant Price'!O18)/'GDP Constant Price'!O18*100</f>
        <v>1.1000000000000085</v>
      </c>
    </row>
    <row r="19" spans="1:16" x14ac:dyDescent="0.55000000000000004">
      <c r="A19" s="54" t="s">
        <v>11</v>
      </c>
      <c r="B19" s="75"/>
      <c r="C19" s="75">
        <f>('GDP Constant Price'!C19-'GDP Constant Price'!B19)/'GDP Constant Price'!B19*100</f>
        <v>-3.5556743750835458</v>
      </c>
      <c r="D19" s="75">
        <f>('GDP Constant Price'!D19-'GDP Constant Price'!C19)/'GDP Constant Price'!C19*100</f>
        <v>5.530145530145524</v>
      </c>
      <c r="E19" s="75">
        <f>('GDP Constant Price'!E19-'GDP Constant Price'!D19)/'GDP Constant Price'!D19*100</f>
        <v>-4.0714473338586856</v>
      </c>
      <c r="F19" s="75">
        <f>('GDP Constant Price'!F19-'GDP Constant Price'!E19)/'GDP Constant Price'!E19*100</f>
        <v>3.6281489594742511</v>
      </c>
      <c r="G19" s="75">
        <f>('GDP Constant Price'!G19-'GDP Constant Price'!F19)/'GDP Constant Price'!F19*100</f>
        <v>-10.905947367179778</v>
      </c>
      <c r="H19" s="75">
        <f>('GDP Constant Price'!H19-'GDP Constant Price'!G19)/'GDP Constant Price'!G19*100</f>
        <v>2.6581509656048166</v>
      </c>
      <c r="I19" s="75">
        <f>('GDP Constant Price'!I19-'GDP Constant Price'!H19)/'GDP Constant Price'!H19*100</f>
        <v>2.9959246360330596</v>
      </c>
      <c r="J19" s="75">
        <f>('GDP Constant Price'!J19-'GDP Constant Price'!I19)/'GDP Constant Price'!I19*100</f>
        <v>-4.4923442543184686</v>
      </c>
      <c r="K19" s="75">
        <f>('GDP Constant Price'!K19-'GDP Constant Price'!J19)/'GDP Constant Price'!J19*100</f>
        <v>-5.4629768397599205</v>
      </c>
      <c r="L19" s="75">
        <f>('GDP Constant Price'!L19-'GDP Constant Price'!K19)/'GDP Constant Price'!K19*100</f>
        <v>-4.3468389019984084</v>
      </c>
      <c r="M19" s="75">
        <f>('GDP Constant Price'!M19-'GDP Constant Price'!L19)/'GDP Constant Price'!L19*100</f>
        <v>0.93911553545265281</v>
      </c>
      <c r="N19" s="75">
        <f>('GDP Constant Price'!N19-'GDP Constant Price'!M19)/'GDP Constant Price'!M19*100</f>
        <v>14.206770866448949</v>
      </c>
      <c r="O19" s="75">
        <f>('GDP Constant Price'!O19-'GDP Constant Price'!N19)/'GDP Constant Price'!N19*100</f>
        <v>2.0771383395145513</v>
      </c>
      <c r="P19" s="76">
        <f>('GDP Constant Price'!P19-'GDP Constant Price'!O19)/'GDP Constant Price'!O19*100</f>
        <v>6.2520294456011261</v>
      </c>
    </row>
    <row r="20" spans="1:16" x14ac:dyDescent="0.55000000000000004">
      <c r="A20" s="54" t="s">
        <v>12</v>
      </c>
      <c r="B20" s="75"/>
      <c r="C20" s="75">
        <f>('GDP Constant Price'!C20-'GDP Constant Price'!B20)/'GDP Constant Price'!B20*100</f>
        <v>2.3186651762549015</v>
      </c>
      <c r="D20" s="75">
        <f>('GDP Constant Price'!D20-'GDP Constant Price'!C20)/'GDP Constant Price'!C20*100</f>
        <v>-24.242879923828358</v>
      </c>
      <c r="E20" s="75">
        <f>('GDP Constant Price'!E20-'GDP Constant Price'!D20)/'GDP Constant Price'!D20*100</f>
        <v>4.0119801965573298</v>
      </c>
      <c r="F20" s="75">
        <f>('GDP Constant Price'!F20-'GDP Constant Price'!E20)/'GDP Constant Price'!E20*100</f>
        <v>-1.2441154422716676</v>
      </c>
      <c r="G20" s="75">
        <f>('GDP Constant Price'!G20-'GDP Constant Price'!F20)/'GDP Constant Price'!F20*100</f>
        <v>-1.6329679422531642</v>
      </c>
      <c r="H20" s="75">
        <f>('GDP Constant Price'!H20-'GDP Constant Price'!G20)/'GDP Constant Price'!G20*100</f>
        <v>1.5458014538847724</v>
      </c>
      <c r="I20" s="75">
        <f>('GDP Constant Price'!I20-'GDP Constant Price'!H20)/'GDP Constant Price'!H20*100</f>
        <v>6.2749073196197092</v>
      </c>
      <c r="J20" s="75">
        <f>('GDP Constant Price'!J20-'GDP Constant Price'!I20)/'GDP Constant Price'!I20*100</f>
        <v>-4.581950520255087</v>
      </c>
      <c r="K20" s="75">
        <f>('GDP Constant Price'!K20-'GDP Constant Price'!J20)/'GDP Constant Price'!J20*100</f>
        <v>-12.211574648043458</v>
      </c>
      <c r="L20" s="75">
        <f>('GDP Constant Price'!L20-'GDP Constant Price'!K20)/'GDP Constant Price'!K20*100</f>
        <v>-4.2055266717013522</v>
      </c>
      <c r="M20" s="75">
        <f>('GDP Constant Price'!M20-'GDP Constant Price'!L20)/'GDP Constant Price'!L20*100</f>
        <v>5.601694628924438</v>
      </c>
      <c r="N20" s="75">
        <f>('GDP Constant Price'!N20-'GDP Constant Price'!M20)/'GDP Constant Price'!M20*100</f>
        <v>9.4541078405659871</v>
      </c>
      <c r="O20" s="75">
        <f>('GDP Constant Price'!O20-'GDP Constant Price'!N20)/'GDP Constant Price'!N20*100</f>
        <v>7.2101290026717297</v>
      </c>
      <c r="P20" s="76">
        <f>('GDP Constant Price'!P20-'GDP Constant Price'!O20)/'GDP Constant Price'!O20*100</f>
        <v>-0.74431715500111784</v>
      </c>
    </row>
    <row r="21" spans="1:16" x14ac:dyDescent="0.55000000000000004">
      <c r="A21" s="54" t="s">
        <v>77</v>
      </c>
      <c r="B21" s="75"/>
      <c r="C21" s="75">
        <f>('GDP Constant Price'!C21-'GDP Constant Price'!B21)/'GDP Constant Price'!B21*100</f>
        <v>-1.3371882905673977</v>
      </c>
      <c r="D21" s="75">
        <f>('GDP Constant Price'!D21-'GDP Constant Price'!C21)/'GDP Constant Price'!C21*100</f>
        <v>4.3223443223443221</v>
      </c>
      <c r="E21" s="75">
        <f>('GDP Constant Price'!E21-'GDP Constant Price'!D21)/'GDP Constant Price'!D21*100</f>
        <v>0.70224719101123778</v>
      </c>
      <c r="F21" s="75">
        <f>('GDP Constant Price'!F21-'GDP Constant Price'!E21)/'GDP Constant Price'!E21*100</f>
        <v>-1.9525801952580211</v>
      </c>
      <c r="G21" s="75">
        <f>('GDP Constant Price'!G21-'GDP Constant Price'!F21)/'GDP Constant Price'!F21*100</f>
        <v>-1.6836045725489222</v>
      </c>
      <c r="H21" s="75">
        <f>('GDP Constant Price'!H21-'GDP Constant Price'!G21)/'GDP Constant Price'!G21*100</f>
        <v>-3.6136479838132791</v>
      </c>
      <c r="I21" s="75">
        <f>('GDP Constant Price'!I21-'GDP Constant Price'!H21)/'GDP Constant Price'!H21*100</f>
        <v>-3.1993311654825107</v>
      </c>
      <c r="J21" s="75">
        <f>('GDP Constant Price'!J21-'GDP Constant Price'!I21)/'GDP Constant Price'!I21*100</f>
        <v>0.77386053264374366</v>
      </c>
      <c r="K21" s="75">
        <f>('GDP Constant Price'!K21-'GDP Constant Price'!J21)/'GDP Constant Price'!J21*100</f>
        <v>29.254918493135087</v>
      </c>
      <c r="L21" s="75">
        <f>('GDP Constant Price'!L21-'GDP Constant Price'!K21)/'GDP Constant Price'!K21*100</f>
        <v>-0.91262527477481825</v>
      </c>
      <c r="M21" s="75">
        <f>('GDP Constant Price'!M21-'GDP Constant Price'!L21)/'GDP Constant Price'!L21*100</f>
        <v>-3.0772021718190774</v>
      </c>
      <c r="N21" s="75">
        <f>('GDP Constant Price'!N21-'GDP Constant Price'!M21)/'GDP Constant Price'!M21*100</f>
        <v>24.90498707064754</v>
      </c>
      <c r="O21" s="75">
        <f>('GDP Constant Price'!O21-'GDP Constant Price'!N21)/'GDP Constant Price'!N21*100</f>
        <v>1.8057905546574371</v>
      </c>
      <c r="P21" s="76">
        <f>('GDP Constant Price'!P21-'GDP Constant Price'!O21)/'GDP Constant Price'!O21*100</f>
        <v>0.51282439294634663</v>
      </c>
    </row>
    <row r="22" spans="1:16" x14ac:dyDescent="0.55000000000000004">
      <c r="A22" s="54" t="s">
        <v>78</v>
      </c>
      <c r="B22" s="75"/>
      <c r="C22" s="75">
        <f>('GDP Constant Price'!C22-'GDP Constant Price'!B22)/'GDP Constant Price'!B22*100</f>
        <v>-5.7641921397379825</v>
      </c>
      <c r="D22" s="75">
        <f>('GDP Constant Price'!D22-'GDP Constant Price'!C22)/'GDP Constant Price'!C22*100</f>
        <v>2.0389249304911821</v>
      </c>
      <c r="E22" s="75">
        <f>('GDP Constant Price'!E22-'GDP Constant Price'!D22)/'GDP Constant Price'!D22*100</f>
        <v>-1.5440508628519476</v>
      </c>
      <c r="F22" s="75">
        <f>('GDP Constant Price'!F22-'GDP Constant Price'!E22)/'GDP Constant Price'!E22*100</f>
        <v>-4.3357933579335723</v>
      </c>
      <c r="G22" s="75">
        <f>('GDP Constant Price'!G22-'GDP Constant Price'!F22)/'GDP Constant Price'!F22*100</f>
        <v>-10.28887762910634</v>
      </c>
      <c r="H22" s="75">
        <f>('GDP Constant Price'!H22-'GDP Constant Price'!G22)/'GDP Constant Price'!G22*100</f>
        <v>-8.2401895922053345</v>
      </c>
      <c r="I22" s="75">
        <f>('GDP Constant Price'!I22-'GDP Constant Price'!H22)/'GDP Constant Price'!H22*100</f>
        <v>-0.33358130911934142</v>
      </c>
      <c r="J22" s="75">
        <f>('GDP Constant Price'!J22-'GDP Constant Price'!I22)/'GDP Constant Price'!I22*100</f>
        <v>-1.144841394096606</v>
      </c>
      <c r="K22" s="75">
        <f>('GDP Constant Price'!K22-'GDP Constant Price'!J22)/'GDP Constant Price'!J22*100</f>
        <v>-7.3274876799638138</v>
      </c>
      <c r="L22" s="75">
        <f>('GDP Constant Price'!L22-'GDP Constant Price'!K22)/'GDP Constant Price'!K22*100</f>
        <v>1.7269113821246767</v>
      </c>
      <c r="M22" s="75">
        <f>('GDP Constant Price'!M22-'GDP Constant Price'!L22)/'GDP Constant Price'!L22*100</f>
        <v>8.2270516138970109</v>
      </c>
      <c r="N22" s="75">
        <f>('GDP Constant Price'!N22-'GDP Constant Price'!M22)/'GDP Constant Price'!M22*100</f>
        <v>-3.1898482637904562</v>
      </c>
      <c r="O22" s="75">
        <f>('GDP Constant Price'!O22-'GDP Constant Price'!N22)/'GDP Constant Price'!N22*100</f>
        <v>-14.150389328746229</v>
      </c>
      <c r="P22" s="76">
        <f>('GDP Constant Price'!P22-'GDP Constant Price'!O22)/'GDP Constant Price'!O22*100</f>
        <v>-5.985539401153062</v>
      </c>
    </row>
    <row r="23" spans="1:16" x14ac:dyDescent="0.55000000000000004">
      <c r="A23" s="54" t="s">
        <v>74</v>
      </c>
      <c r="B23" s="75"/>
      <c r="C23" s="75">
        <f>('GDP Constant Price'!C23-'GDP Constant Price'!B23)/'GDP Constant Price'!B23*100</f>
        <v>-2.0159365253163042</v>
      </c>
      <c r="D23" s="75">
        <f>('GDP Constant Price'!D23-'GDP Constant Price'!C23)/'GDP Constant Price'!C23*100</f>
        <v>0.7459733379316531</v>
      </c>
      <c r="E23" s="75">
        <f>('GDP Constant Price'!E23-'GDP Constant Price'!D23)/'GDP Constant Price'!D23*100</f>
        <v>-0.59308042253552795</v>
      </c>
      <c r="F23" s="75">
        <f>('GDP Constant Price'!F23-'GDP Constant Price'!E23)/'GDP Constant Price'!E23*100</f>
        <v>-0.1995021921821005</v>
      </c>
      <c r="G23" s="75">
        <f>('GDP Constant Price'!G23-'GDP Constant Price'!F23)/'GDP Constant Price'!F23*100</f>
        <v>0.16222396695390762</v>
      </c>
      <c r="H23" s="75">
        <f>('GDP Constant Price'!H23-'GDP Constant Price'!G23)/'GDP Constant Price'!G23*100</f>
        <v>-0.31509037524744549</v>
      </c>
      <c r="I23" s="75">
        <f>('GDP Constant Price'!I23-'GDP Constant Price'!H23)/'GDP Constant Price'!H23*100</f>
        <v>-0.56665361570198269</v>
      </c>
      <c r="J23" s="75">
        <f>('GDP Constant Price'!J23-'GDP Constant Price'!I23)/'GDP Constant Price'!I23*100</f>
        <v>10.837244851715647</v>
      </c>
      <c r="K23" s="75">
        <f>('GDP Constant Price'!K23-'GDP Constant Price'!J23)/'GDP Constant Price'!J23*100</f>
        <v>11.233096536202751</v>
      </c>
      <c r="L23" s="75">
        <f>('GDP Constant Price'!L23-'GDP Constant Price'!K23)/'GDP Constant Price'!K23*100</f>
        <v>-43.912291901713516</v>
      </c>
      <c r="M23" s="75">
        <f>('GDP Constant Price'!M23-'GDP Constant Price'!L23)/'GDP Constant Price'!L23*100</f>
        <v>-23.305418699595851</v>
      </c>
      <c r="N23" s="75">
        <f>('GDP Constant Price'!N23-'GDP Constant Price'!M23)/'GDP Constant Price'!M23*100</f>
        <v>73.850096278608447</v>
      </c>
      <c r="O23" s="75">
        <f>('GDP Constant Price'!O23-'GDP Constant Price'!N23)/'GDP Constant Price'!N23*100</f>
        <v>32.66697954201431</v>
      </c>
      <c r="P23" s="76">
        <f>('GDP Constant Price'!P23-'GDP Constant Price'!O23)/'GDP Constant Price'!O23*100</f>
        <v>1.3532309659452317</v>
      </c>
    </row>
    <row r="24" spans="1:16" x14ac:dyDescent="0.55000000000000004">
      <c r="A24" s="54" t="s">
        <v>75</v>
      </c>
      <c r="B24" s="75"/>
      <c r="C24" s="75">
        <f>('GDP Constant Price'!C24-'GDP Constant Price'!B24)/'GDP Constant Price'!B24*100</f>
        <v>-2.4201725963789307</v>
      </c>
      <c r="D24" s="75">
        <f>('GDP Constant Price'!D24-'GDP Constant Price'!C24)/'GDP Constant Price'!C24*100</f>
        <v>-2.1017521064386275</v>
      </c>
      <c r="E24" s="75">
        <f>('GDP Constant Price'!E24-'GDP Constant Price'!D24)/'GDP Constant Price'!D24*100</f>
        <v>-4.8672532976418781</v>
      </c>
      <c r="F24" s="75">
        <f>('GDP Constant Price'!F24-'GDP Constant Price'!E24)/'GDP Constant Price'!E24*100</f>
        <v>-3.0328766517532091</v>
      </c>
      <c r="G24" s="75">
        <f>('GDP Constant Price'!G24-'GDP Constant Price'!F24)/'GDP Constant Price'!F24*100</f>
        <v>-0.2041854407844749</v>
      </c>
      <c r="H24" s="75">
        <f>('GDP Constant Price'!H24-'GDP Constant Price'!G24)/'GDP Constant Price'!G24*100</f>
        <v>-0.4344743466010042</v>
      </c>
      <c r="I24" s="75">
        <f>('GDP Constant Price'!I24-'GDP Constant Price'!H24)/'GDP Constant Price'!H24*100</f>
        <v>-2.8349909048036421</v>
      </c>
      <c r="J24" s="75">
        <f>('GDP Constant Price'!J24-'GDP Constant Price'!I24)/'GDP Constant Price'!I24*100</f>
        <v>-7.4087706259638386</v>
      </c>
      <c r="K24" s="75">
        <f>('GDP Constant Price'!K24-'GDP Constant Price'!J24)/'GDP Constant Price'!J24*100</f>
        <v>-2.2590506621003947</v>
      </c>
      <c r="L24" s="75">
        <f>('GDP Constant Price'!L24-'GDP Constant Price'!K24)/'GDP Constant Price'!K24*100</f>
        <v>-7.7373171512521637</v>
      </c>
      <c r="M24" s="75">
        <f>('GDP Constant Price'!M24-'GDP Constant Price'!L24)/'GDP Constant Price'!L24*100</f>
        <v>-7.8752643145497281</v>
      </c>
      <c r="N24" s="75">
        <f>('GDP Constant Price'!N24-'GDP Constant Price'!M24)/'GDP Constant Price'!M24*100</f>
        <v>22.660395790783348</v>
      </c>
      <c r="O24" s="75">
        <f>('GDP Constant Price'!O24-'GDP Constant Price'!N24)/'GDP Constant Price'!N24*100</f>
        <v>21.468232546945615</v>
      </c>
      <c r="P24" s="76">
        <f>('GDP Constant Price'!P24-'GDP Constant Price'!O24)/'GDP Constant Price'!O24*100</f>
        <v>0.11330282294048824</v>
      </c>
    </row>
    <row r="25" spans="1:16" x14ac:dyDescent="0.55000000000000004">
      <c r="A25" s="57" t="s">
        <v>13</v>
      </c>
      <c r="B25" s="77"/>
      <c r="C25" s="77">
        <f>('GDP Constant Price'!C25-'GDP Constant Price'!B25)/'GDP Constant Price'!B25*100</f>
        <v>1.0849343879135682E-2</v>
      </c>
      <c r="D25" s="77">
        <f>('GDP Constant Price'!D25-'GDP Constant Price'!C25)/'GDP Constant Price'!C25*100</f>
        <v>-2.999777985276606</v>
      </c>
      <c r="E25" s="77">
        <f>('GDP Constant Price'!E25-'GDP Constant Price'!D25)/'GDP Constant Price'!D25*100</f>
        <v>0.36674003472055361</v>
      </c>
      <c r="F25" s="77">
        <f>('GDP Constant Price'!F25-'GDP Constant Price'!E25)/'GDP Constant Price'!E25*100</f>
        <v>1.0324080594868352</v>
      </c>
      <c r="G25" s="77">
        <f>('GDP Constant Price'!G25-'GDP Constant Price'!F25)/'GDP Constant Price'!F25*100</f>
        <v>-1.0066802738249174</v>
      </c>
      <c r="H25" s="77">
        <f>('GDP Constant Price'!H25-'GDP Constant Price'!G25)/'GDP Constant Price'!G25*100</f>
        <v>1.3962007449554337</v>
      </c>
      <c r="I25" s="77">
        <f>('GDP Constant Price'!I25-'GDP Constant Price'!H25)/'GDP Constant Price'!H25*100</f>
        <v>0.91689265981949419</v>
      </c>
      <c r="J25" s="77">
        <f>('GDP Constant Price'!J25-'GDP Constant Price'!I25)/'GDP Constant Price'!I25*100</f>
        <v>-9.715846831926471E-2</v>
      </c>
      <c r="K25" s="77">
        <f>('GDP Constant Price'!K25-'GDP Constant Price'!J25)/'GDP Constant Price'!J25*100</f>
        <v>-7.8107968522738245E-3</v>
      </c>
      <c r="L25" s="81">
        <f>('GDP Constant Price'!L25-'GDP Constant Price'!K25)/'GDP Constant Price'!K25*100</f>
        <v>-16.496283151133891</v>
      </c>
      <c r="M25" s="81">
        <f>('GDP Constant Price'!M25-'GDP Constant Price'!L25)/'GDP Constant Price'!L25*100</f>
        <v>8.996145987898311</v>
      </c>
      <c r="N25" s="81">
        <f>('GDP Constant Price'!N25-'GDP Constant Price'!M25)/'GDP Constant Price'!M25*100</f>
        <v>14.423621525208501</v>
      </c>
      <c r="O25" s="81">
        <f>('GDP Constant Price'!O25-'GDP Constant Price'!N25)/'GDP Constant Price'!N25*100</f>
        <v>1.4948036977948576</v>
      </c>
      <c r="P25" s="82">
        <f>('GDP Constant Price'!P25-'GDP Constant Price'!O25)/'GDP Constant Price'!O25*100</f>
        <v>3.5247940448966308</v>
      </c>
    </row>
    <row r="26" spans="1:16" x14ac:dyDescent="0.55000000000000004">
      <c r="A26" s="54" t="s">
        <v>14</v>
      </c>
      <c r="B26" s="75"/>
      <c r="C26" s="75">
        <f>('GDP Constant Price'!C26-'GDP Constant Price'!B26)/'GDP Constant Price'!B26*100</f>
        <v>-0.75564681724846683</v>
      </c>
      <c r="D26" s="75">
        <f>('GDP Constant Price'!D26-'GDP Constant Price'!C26)/'GDP Constant Price'!C26*100</f>
        <v>-1.7131507076057424</v>
      </c>
      <c r="E26" s="75">
        <f>('GDP Constant Price'!E26-'GDP Constant Price'!D26)/'GDP Constant Price'!D26*100</f>
        <v>-1.1704277534523253</v>
      </c>
      <c r="F26" s="75">
        <f>('GDP Constant Price'!F26-'GDP Constant Price'!E26)/'GDP Constant Price'!E26*100</f>
        <v>-1.013887705546572</v>
      </c>
      <c r="G26" s="75">
        <f>('GDP Constant Price'!G26-'GDP Constant Price'!F26)/'GDP Constant Price'!F26*100</f>
        <v>1.1603815950688772</v>
      </c>
      <c r="H26" s="75">
        <f>('GDP Constant Price'!H26-'GDP Constant Price'!G26)/'GDP Constant Price'!G26*100</f>
        <v>1.5789593013340111</v>
      </c>
      <c r="I26" s="75">
        <f>('GDP Constant Price'!I26-'GDP Constant Price'!H26)/'GDP Constant Price'!H26*100</f>
        <v>-1.4608436587447651</v>
      </c>
      <c r="J26" s="75">
        <f>('GDP Constant Price'!J26-'GDP Constant Price'!I26)/'GDP Constant Price'!I26*100</f>
        <v>-1.5320603921633087</v>
      </c>
      <c r="K26" s="75">
        <f>('GDP Constant Price'!K26-'GDP Constant Price'!J26)/'GDP Constant Price'!J26*100</f>
        <v>2.3275171869733504</v>
      </c>
      <c r="L26" s="75">
        <f>('GDP Constant Price'!L26-'GDP Constant Price'!K26)/'GDP Constant Price'!K26*100</f>
        <v>-24.85674865640458</v>
      </c>
      <c r="M26" s="75">
        <f>('GDP Constant Price'!M26-'GDP Constant Price'!L26)/'GDP Constant Price'!L26*100</f>
        <v>-0.86631361547720653</v>
      </c>
      <c r="N26" s="75">
        <f>('GDP Constant Price'!N26-'GDP Constant Price'!M26)/'GDP Constant Price'!M26*100</f>
        <v>31.174093062042679</v>
      </c>
      <c r="O26" s="75">
        <f>('GDP Constant Price'!O26-'GDP Constant Price'!N26)/'GDP Constant Price'!N26*100</f>
        <v>4.602444272259679</v>
      </c>
      <c r="P26" s="76">
        <f>('GDP Constant Price'!P26-'GDP Constant Price'!O26)/'GDP Constant Price'!O26*100</f>
        <v>2.0299338957956508</v>
      </c>
    </row>
    <row r="27" spans="1:16" ht="14.7" thickBot="1" x14ac:dyDescent="0.6">
      <c r="A27" s="66" t="s">
        <v>15</v>
      </c>
      <c r="B27" s="79"/>
      <c r="C27" s="79">
        <f>('GDP Constant Price'!C27-'GDP Constant Price'!B27)/'GDP Constant Price'!B27*100</f>
        <v>-7.4211107598154885E-2</v>
      </c>
      <c r="D27" s="79">
        <f>('GDP Constant Price'!D27-'GDP Constant Price'!C27)/'GDP Constant Price'!C27*100</f>
        <v>-2.8579706572539365</v>
      </c>
      <c r="E27" s="79">
        <f>('GDP Constant Price'!E27-'GDP Constant Price'!D27)/'GDP Constant Price'!D27*100</f>
        <v>0.19532242453913873</v>
      </c>
      <c r="F27" s="79">
        <f>('GDP Constant Price'!F27-'GDP Constant Price'!E27)/'GDP Constant Price'!E27*100</f>
        <v>0.80732540157126453</v>
      </c>
      <c r="G27" s="79">
        <f>('GDP Constant Price'!G27-'GDP Constant Price'!F27)/'GDP Constant Price'!F27*100</f>
        <v>-0.77262031989405755</v>
      </c>
      <c r="H27" s="79">
        <f>('GDP Constant Price'!H27-'GDP Constant Price'!G27)/'GDP Constant Price'!G27*100</f>
        <v>1.4163246592733136</v>
      </c>
      <c r="I27" s="79">
        <f>('GDP Constant Price'!I27-'GDP Constant Price'!H27)/'GDP Constant Price'!H27*100</f>
        <v>0.65465544506349227</v>
      </c>
      <c r="J27" s="79">
        <f>('GDP Constant Price'!J27-'GDP Constant Price'!I27)/'GDP Constant Price'!I27*100</f>
        <v>-0.25208572226112097</v>
      </c>
      <c r="K27" s="79">
        <f>('GDP Constant Price'!K27-'GDP Constant Price'!J27)/'GDP Constant Price'!J27*100</f>
        <v>0.24110044750750939</v>
      </c>
      <c r="L27" s="79">
        <f>('GDP Constant Price'!L27-'GDP Constant Price'!K27)/'GDP Constant Price'!K27*100</f>
        <v>-17.405931850644926</v>
      </c>
      <c r="M27" s="79">
        <f>('GDP Constant Price'!M27-'GDP Constant Price'!L27)/'GDP Constant Price'!L27*100</f>
        <v>8.0198767483341182</v>
      </c>
      <c r="N27" s="79">
        <f>('GDP Constant Price'!N27-'GDP Constant Price'!M27)/'GDP Constant Price'!M27*100</f>
        <v>15.945321327954378</v>
      </c>
      <c r="O27" s="79">
        <f>('GDP Constant Price'!O27-'GDP Constant Price'!N27)/'GDP Constant Price'!N27*100</f>
        <v>1.8141982997268344</v>
      </c>
      <c r="P27" s="80">
        <f>('GDP Constant Price'!P27-'GDP Constant Price'!O27)/'GDP Constant Price'!O27*100</f>
        <v>3.3669490410163796</v>
      </c>
    </row>
    <row r="28" spans="1:16" ht="14.7" thickBot="1" x14ac:dyDescent="0.6">
      <c r="A28" s="7" t="s">
        <v>17</v>
      </c>
      <c r="H28"/>
    </row>
    <row r="29" spans="1:16" x14ac:dyDescent="0.55000000000000004">
      <c r="H29"/>
    </row>
    <row r="30" spans="1:16" x14ac:dyDescent="0.55000000000000004">
      <c r="H30"/>
    </row>
    <row r="31" spans="1:16" x14ac:dyDescent="0.55000000000000004">
      <c r="H31"/>
    </row>
    <row r="32" spans="1:16" x14ac:dyDescent="0.55000000000000004">
      <c r="H32"/>
    </row>
    <row r="33" spans="8:8" x14ac:dyDescent="0.55000000000000004">
      <c r="H33"/>
    </row>
    <row r="34" spans="8:8" x14ac:dyDescent="0.55000000000000004">
      <c r="H34"/>
    </row>
    <row r="35" spans="8:8" x14ac:dyDescent="0.55000000000000004">
      <c r="H35"/>
    </row>
    <row r="36" spans="8:8" x14ac:dyDescent="0.55000000000000004">
      <c r="H36"/>
    </row>
    <row r="37" spans="8:8" x14ac:dyDescent="0.55000000000000004">
      <c r="H37"/>
    </row>
    <row r="38" spans="8:8" x14ac:dyDescent="0.55000000000000004">
      <c r="H38"/>
    </row>
    <row r="39" spans="8:8" x14ac:dyDescent="0.55000000000000004">
      <c r="H39"/>
    </row>
    <row r="40" spans="8:8" x14ac:dyDescent="0.55000000000000004">
      <c r="H40"/>
    </row>
    <row r="41" spans="8:8" x14ac:dyDescent="0.55000000000000004">
      <c r="H41"/>
    </row>
    <row r="42" spans="8:8" x14ac:dyDescent="0.55000000000000004">
      <c r="H42"/>
    </row>
    <row r="43" spans="8:8" x14ac:dyDescent="0.55000000000000004">
      <c r="H43"/>
    </row>
    <row r="44" spans="8:8" x14ac:dyDescent="0.55000000000000004">
      <c r="H44"/>
    </row>
    <row r="45" spans="8:8" x14ac:dyDescent="0.55000000000000004">
      <c r="H45"/>
    </row>
    <row r="46" spans="8:8" x14ac:dyDescent="0.55000000000000004">
      <c r="H46"/>
    </row>
    <row r="47" spans="8:8" x14ac:dyDescent="0.55000000000000004">
      <c r="H47"/>
    </row>
    <row r="48" spans="8:8" x14ac:dyDescent="0.55000000000000004">
      <c r="H48"/>
    </row>
    <row r="49" spans="8:8" x14ac:dyDescent="0.55000000000000004">
      <c r="H49"/>
    </row>
    <row r="50" spans="8:8" x14ac:dyDescent="0.55000000000000004">
      <c r="H50"/>
    </row>
    <row r="51" spans="8:8" x14ac:dyDescent="0.55000000000000004">
      <c r="H51"/>
    </row>
    <row r="52" spans="8:8" x14ac:dyDescent="0.55000000000000004">
      <c r="H52"/>
    </row>
    <row r="53" spans="8:8" x14ac:dyDescent="0.55000000000000004">
      <c r="H53"/>
    </row>
    <row r="54" spans="8:8" x14ac:dyDescent="0.55000000000000004">
      <c r="H54"/>
    </row>
    <row r="55" spans="8:8" x14ac:dyDescent="0.55000000000000004">
      <c r="H55"/>
    </row>
    <row r="56" spans="8:8" x14ac:dyDescent="0.55000000000000004">
      <c r="H56"/>
    </row>
    <row r="57" spans="8:8" x14ac:dyDescent="0.55000000000000004">
      <c r="H57"/>
    </row>
    <row r="58" spans="8:8" x14ac:dyDescent="0.55000000000000004">
      <c r="H58"/>
    </row>
    <row r="290" spans="8:8" x14ac:dyDescent="0.55000000000000004">
      <c r="H290"/>
    </row>
    <row r="291" spans="8:8" x14ac:dyDescent="0.55000000000000004">
      <c r="H291"/>
    </row>
    <row r="292" spans="8:8" x14ac:dyDescent="0.55000000000000004">
      <c r="H292"/>
    </row>
    <row r="293" spans="8:8" x14ac:dyDescent="0.55000000000000004">
      <c r="H293"/>
    </row>
    <row r="294" spans="8:8" x14ac:dyDescent="0.55000000000000004">
      <c r="H294"/>
    </row>
    <row r="295" spans="8:8" x14ac:dyDescent="0.55000000000000004">
      <c r="H295"/>
    </row>
    <row r="296" spans="8:8" x14ac:dyDescent="0.55000000000000004">
      <c r="H296"/>
    </row>
    <row r="297" spans="8:8" x14ac:dyDescent="0.55000000000000004">
      <c r="H297"/>
    </row>
    <row r="298" spans="8:8" x14ac:dyDescent="0.55000000000000004">
      <c r="H298"/>
    </row>
    <row r="299" spans="8:8" x14ac:dyDescent="0.55000000000000004">
      <c r="H299"/>
    </row>
    <row r="300" spans="8:8" x14ac:dyDescent="0.55000000000000004">
      <c r="H300"/>
    </row>
    <row r="301" spans="8:8" x14ac:dyDescent="0.55000000000000004">
      <c r="H301"/>
    </row>
    <row r="302" spans="8:8" x14ac:dyDescent="0.55000000000000004">
      <c r="H302"/>
    </row>
    <row r="303" spans="8:8" x14ac:dyDescent="0.55000000000000004">
      <c r="H303"/>
    </row>
    <row r="304" spans="8:8" x14ac:dyDescent="0.55000000000000004">
      <c r="H304"/>
    </row>
    <row r="305" spans="8:8" x14ac:dyDescent="0.55000000000000004">
      <c r="H305"/>
    </row>
    <row r="306" spans="8:8" x14ac:dyDescent="0.55000000000000004">
      <c r="H306"/>
    </row>
    <row r="307" spans="8:8" x14ac:dyDescent="0.55000000000000004">
      <c r="H307"/>
    </row>
    <row r="308" spans="8:8" x14ac:dyDescent="0.55000000000000004">
      <c r="H308"/>
    </row>
    <row r="309" spans="8:8" x14ac:dyDescent="0.55000000000000004">
      <c r="H309"/>
    </row>
    <row r="310" spans="8:8" x14ac:dyDescent="0.55000000000000004">
      <c r="H310"/>
    </row>
    <row r="311" spans="8:8" x14ac:dyDescent="0.55000000000000004">
      <c r="H311"/>
    </row>
    <row r="312" spans="8:8" x14ac:dyDescent="0.55000000000000004">
      <c r="H312"/>
    </row>
    <row r="313" spans="8:8" x14ac:dyDescent="0.55000000000000004">
      <c r="H313"/>
    </row>
    <row r="314" spans="8:8" x14ac:dyDescent="0.55000000000000004">
      <c r="H314"/>
    </row>
    <row r="315" spans="8:8" x14ac:dyDescent="0.55000000000000004">
      <c r="H315"/>
    </row>
    <row r="316" spans="8:8" x14ac:dyDescent="0.55000000000000004">
      <c r="H316"/>
    </row>
    <row r="317" spans="8:8" x14ac:dyDescent="0.55000000000000004">
      <c r="H317"/>
    </row>
    <row r="318" spans="8:8" x14ac:dyDescent="0.55000000000000004">
      <c r="H318"/>
    </row>
    <row r="319" spans="8:8" x14ac:dyDescent="0.55000000000000004">
      <c r="H319"/>
    </row>
    <row r="320" spans="8:8" x14ac:dyDescent="0.55000000000000004">
      <c r="H320"/>
    </row>
    <row r="321" spans="8:8" x14ac:dyDescent="0.55000000000000004">
      <c r="H321"/>
    </row>
    <row r="322" spans="8:8" x14ac:dyDescent="0.55000000000000004">
      <c r="H322"/>
    </row>
    <row r="323" spans="8:8" x14ac:dyDescent="0.55000000000000004">
      <c r="H323"/>
    </row>
    <row r="324" spans="8:8" x14ac:dyDescent="0.55000000000000004">
      <c r="H324"/>
    </row>
    <row r="325" spans="8:8" x14ac:dyDescent="0.55000000000000004">
      <c r="H325"/>
    </row>
    <row r="326" spans="8:8" x14ac:dyDescent="0.55000000000000004">
      <c r="H326"/>
    </row>
    <row r="327" spans="8:8" x14ac:dyDescent="0.55000000000000004">
      <c r="H327"/>
    </row>
    <row r="328" spans="8:8" x14ac:dyDescent="0.55000000000000004">
      <c r="H328"/>
    </row>
    <row r="329" spans="8:8" x14ac:dyDescent="0.55000000000000004">
      <c r="H329"/>
    </row>
    <row r="330" spans="8:8" x14ac:dyDescent="0.55000000000000004">
      <c r="H330"/>
    </row>
    <row r="331" spans="8:8" x14ac:dyDescent="0.55000000000000004">
      <c r="H331"/>
    </row>
    <row r="332" spans="8:8" x14ac:dyDescent="0.55000000000000004">
      <c r="H332"/>
    </row>
    <row r="333" spans="8:8" x14ac:dyDescent="0.55000000000000004">
      <c r="H333"/>
    </row>
    <row r="334" spans="8:8" x14ac:dyDescent="0.55000000000000004">
      <c r="H334"/>
    </row>
    <row r="335" spans="8:8" x14ac:dyDescent="0.55000000000000004">
      <c r="H335"/>
    </row>
    <row r="336" spans="8:8" x14ac:dyDescent="0.55000000000000004">
      <c r="H336"/>
    </row>
    <row r="337" spans="8:8" x14ac:dyDescent="0.55000000000000004">
      <c r="H337"/>
    </row>
    <row r="338" spans="8:8" x14ac:dyDescent="0.55000000000000004">
      <c r="H338"/>
    </row>
    <row r="339" spans="8:8" x14ac:dyDescent="0.55000000000000004">
      <c r="H339"/>
    </row>
    <row r="340" spans="8:8" x14ac:dyDescent="0.55000000000000004">
      <c r="H340"/>
    </row>
    <row r="341" spans="8:8" x14ac:dyDescent="0.55000000000000004">
      <c r="H341"/>
    </row>
    <row r="342" spans="8:8" x14ac:dyDescent="0.55000000000000004">
      <c r="H342"/>
    </row>
    <row r="343" spans="8:8" x14ac:dyDescent="0.55000000000000004">
      <c r="H343"/>
    </row>
    <row r="344" spans="8:8" x14ac:dyDescent="0.55000000000000004">
      <c r="H344"/>
    </row>
    <row r="345" spans="8:8" x14ac:dyDescent="0.55000000000000004">
      <c r="H345"/>
    </row>
    <row r="346" spans="8:8" x14ac:dyDescent="0.55000000000000004">
      <c r="H346"/>
    </row>
    <row r="347" spans="8:8" x14ac:dyDescent="0.55000000000000004">
      <c r="H347"/>
    </row>
    <row r="348" spans="8:8" x14ac:dyDescent="0.55000000000000004">
      <c r="H348"/>
    </row>
    <row r="349" spans="8:8" x14ac:dyDescent="0.55000000000000004">
      <c r="H349"/>
    </row>
    <row r="350" spans="8:8" x14ac:dyDescent="0.55000000000000004">
      <c r="H350"/>
    </row>
    <row r="351" spans="8:8" x14ac:dyDescent="0.55000000000000004">
      <c r="H351"/>
    </row>
    <row r="352" spans="8:8" x14ac:dyDescent="0.55000000000000004">
      <c r="H352"/>
    </row>
    <row r="353" spans="8:8" x14ac:dyDescent="0.55000000000000004">
      <c r="H353"/>
    </row>
    <row r="354" spans="8:8" x14ac:dyDescent="0.55000000000000004">
      <c r="H354"/>
    </row>
    <row r="355" spans="8:8" x14ac:dyDescent="0.55000000000000004">
      <c r="H355"/>
    </row>
    <row r="356" spans="8:8" x14ac:dyDescent="0.55000000000000004">
      <c r="H356"/>
    </row>
    <row r="357" spans="8:8" x14ac:dyDescent="0.55000000000000004">
      <c r="H357"/>
    </row>
    <row r="358" spans="8:8" x14ac:dyDescent="0.55000000000000004">
      <c r="H358"/>
    </row>
    <row r="359" spans="8:8" x14ac:dyDescent="0.55000000000000004">
      <c r="H359"/>
    </row>
    <row r="360" spans="8:8" x14ac:dyDescent="0.55000000000000004">
      <c r="H360"/>
    </row>
    <row r="361" spans="8:8" x14ac:dyDescent="0.55000000000000004">
      <c r="H361"/>
    </row>
    <row r="362" spans="8:8" x14ac:dyDescent="0.55000000000000004">
      <c r="H362"/>
    </row>
    <row r="363" spans="8:8" x14ac:dyDescent="0.55000000000000004">
      <c r="H363"/>
    </row>
    <row r="364" spans="8:8" x14ac:dyDescent="0.55000000000000004">
      <c r="H364"/>
    </row>
    <row r="365" spans="8:8" x14ac:dyDescent="0.55000000000000004">
      <c r="H365"/>
    </row>
    <row r="366" spans="8:8" x14ac:dyDescent="0.55000000000000004">
      <c r="H366"/>
    </row>
    <row r="367" spans="8:8" x14ac:dyDescent="0.55000000000000004">
      <c r="H367"/>
    </row>
    <row r="368" spans="8:8" x14ac:dyDescent="0.55000000000000004">
      <c r="H368"/>
    </row>
    <row r="369" spans="8:8" x14ac:dyDescent="0.55000000000000004">
      <c r="H369"/>
    </row>
    <row r="370" spans="8:8" x14ac:dyDescent="0.55000000000000004">
      <c r="H370"/>
    </row>
    <row r="371" spans="8:8" x14ac:dyDescent="0.55000000000000004">
      <c r="H371"/>
    </row>
    <row r="372" spans="8:8" x14ac:dyDescent="0.55000000000000004">
      <c r="H372"/>
    </row>
    <row r="373" spans="8:8" x14ac:dyDescent="0.55000000000000004">
      <c r="H373"/>
    </row>
    <row r="374" spans="8:8" x14ac:dyDescent="0.55000000000000004">
      <c r="H374"/>
    </row>
    <row r="375" spans="8:8" x14ac:dyDescent="0.55000000000000004">
      <c r="H375"/>
    </row>
    <row r="376" spans="8:8" x14ac:dyDescent="0.55000000000000004">
      <c r="H376"/>
    </row>
    <row r="377" spans="8:8" x14ac:dyDescent="0.55000000000000004">
      <c r="H377"/>
    </row>
    <row r="378" spans="8:8" x14ac:dyDescent="0.55000000000000004">
      <c r="H378"/>
    </row>
    <row r="379" spans="8:8" x14ac:dyDescent="0.55000000000000004">
      <c r="H379"/>
    </row>
    <row r="380" spans="8:8" x14ac:dyDescent="0.55000000000000004">
      <c r="H380"/>
    </row>
    <row r="381" spans="8:8" x14ac:dyDescent="0.55000000000000004">
      <c r="H381"/>
    </row>
    <row r="382" spans="8:8" x14ac:dyDescent="0.55000000000000004">
      <c r="H382"/>
    </row>
    <row r="383" spans="8:8" x14ac:dyDescent="0.55000000000000004">
      <c r="H383"/>
    </row>
    <row r="384" spans="8:8" x14ac:dyDescent="0.55000000000000004">
      <c r="H384"/>
    </row>
    <row r="385" spans="8:8" x14ac:dyDescent="0.55000000000000004">
      <c r="H385"/>
    </row>
    <row r="386" spans="8:8" x14ac:dyDescent="0.55000000000000004">
      <c r="H386"/>
    </row>
    <row r="387" spans="8:8" x14ac:dyDescent="0.55000000000000004">
      <c r="H387"/>
    </row>
    <row r="388" spans="8:8" x14ac:dyDescent="0.55000000000000004">
      <c r="H388"/>
    </row>
    <row r="389" spans="8:8" x14ac:dyDescent="0.55000000000000004">
      <c r="H389"/>
    </row>
    <row r="390" spans="8:8" x14ac:dyDescent="0.55000000000000004">
      <c r="H390"/>
    </row>
    <row r="391" spans="8:8" x14ac:dyDescent="0.55000000000000004">
      <c r="H391"/>
    </row>
    <row r="392" spans="8:8" x14ac:dyDescent="0.55000000000000004">
      <c r="H392"/>
    </row>
    <row r="393" spans="8:8" x14ac:dyDescent="0.55000000000000004">
      <c r="H393"/>
    </row>
    <row r="394" spans="8:8" x14ac:dyDescent="0.55000000000000004">
      <c r="H394"/>
    </row>
    <row r="395" spans="8:8" x14ac:dyDescent="0.55000000000000004">
      <c r="H395"/>
    </row>
    <row r="396" spans="8:8" x14ac:dyDescent="0.55000000000000004">
      <c r="H396"/>
    </row>
    <row r="397" spans="8:8" x14ac:dyDescent="0.55000000000000004">
      <c r="H397"/>
    </row>
    <row r="398" spans="8:8" x14ac:dyDescent="0.55000000000000004">
      <c r="H398"/>
    </row>
    <row r="399" spans="8:8" x14ac:dyDescent="0.55000000000000004">
      <c r="H399"/>
    </row>
    <row r="400" spans="8:8" x14ac:dyDescent="0.55000000000000004">
      <c r="H400"/>
    </row>
    <row r="401" spans="8:8" x14ac:dyDescent="0.55000000000000004">
      <c r="H401"/>
    </row>
    <row r="402" spans="8:8" x14ac:dyDescent="0.55000000000000004">
      <c r="H402"/>
    </row>
    <row r="403" spans="8:8" x14ac:dyDescent="0.55000000000000004">
      <c r="H403"/>
    </row>
    <row r="404" spans="8:8" x14ac:dyDescent="0.55000000000000004">
      <c r="H404"/>
    </row>
    <row r="405" spans="8:8" x14ac:dyDescent="0.55000000000000004">
      <c r="H405"/>
    </row>
    <row r="406" spans="8:8" x14ac:dyDescent="0.55000000000000004">
      <c r="H406"/>
    </row>
    <row r="407" spans="8:8" x14ac:dyDescent="0.55000000000000004">
      <c r="H407"/>
    </row>
    <row r="408" spans="8:8" x14ac:dyDescent="0.55000000000000004">
      <c r="H408"/>
    </row>
    <row r="409" spans="8:8" x14ac:dyDescent="0.55000000000000004">
      <c r="H409"/>
    </row>
    <row r="410" spans="8:8" x14ac:dyDescent="0.55000000000000004">
      <c r="H410"/>
    </row>
    <row r="411" spans="8:8" x14ac:dyDescent="0.55000000000000004">
      <c r="H411"/>
    </row>
    <row r="412" spans="8:8" x14ac:dyDescent="0.55000000000000004">
      <c r="H412"/>
    </row>
    <row r="413" spans="8:8" x14ac:dyDescent="0.55000000000000004">
      <c r="H413"/>
    </row>
    <row r="414" spans="8:8" x14ac:dyDescent="0.55000000000000004">
      <c r="H414"/>
    </row>
    <row r="415" spans="8:8" x14ac:dyDescent="0.55000000000000004">
      <c r="H415"/>
    </row>
    <row r="416" spans="8:8" x14ac:dyDescent="0.55000000000000004">
      <c r="H416"/>
    </row>
    <row r="417" spans="8:8" x14ac:dyDescent="0.55000000000000004">
      <c r="H417"/>
    </row>
    <row r="418" spans="8:8" x14ac:dyDescent="0.55000000000000004">
      <c r="H418"/>
    </row>
    <row r="419" spans="8:8" x14ac:dyDescent="0.55000000000000004">
      <c r="H419"/>
    </row>
    <row r="420" spans="8:8" x14ac:dyDescent="0.55000000000000004">
      <c r="H420"/>
    </row>
    <row r="421" spans="8:8" x14ac:dyDescent="0.55000000000000004">
      <c r="H421"/>
    </row>
    <row r="422" spans="8:8" x14ac:dyDescent="0.55000000000000004">
      <c r="H422"/>
    </row>
    <row r="423" spans="8:8" x14ac:dyDescent="0.55000000000000004">
      <c r="H423"/>
    </row>
    <row r="424" spans="8:8" x14ac:dyDescent="0.55000000000000004">
      <c r="H424"/>
    </row>
    <row r="425" spans="8:8" x14ac:dyDescent="0.55000000000000004">
      <c r="H425"/>
    </row>
    <row r="426" spans="8:8" x14ac:dyDescent="0.55000000000000004">
      <c r="H426"/>
    </row>
    <row r="427" spans="8:8" x14ac:dyDescent="0.55000000000000004">
      <c r="H427"/>
    </row>
    <row r="428" spans="8:8" x14ac:dyDescent="0.55000000000000004">
      <c r="H428"/>
    </row>
    <row r="429" spans="8:8" x14ac:dyDescent="0.55000000000000004">
      <c r="H429"/>
    </row>
    <row r="430" spans="8:8" x14ac:dyDescent="0.55000000000000004">
      <c r="H430"/>
    </row>
    <row r="431" spans="8:8" x14ac:dyDescent="0.55000000000000004">
      <c r="H431"/>
    </row>
    <row r="432" spans="8:8" x14ac:dyDescent="0.55000000000000004">
      <c r="H432"/>
    </row>
    <row r="433" spans="8:8" x14ac:dyDescent="0.55000000000000004">
      <c r="H433"/>
    </row>
    <row r="434" spans="8:8" x14ac:dyDescent="0.55000000000000004">
      <c r="H434"/>
    </row>
    <row r="435" spans="8:8" x14ac:dyDescent="0.55000000000000004">
      <c r="H435"/>
    </row>
    <row r="436" spans="8:8" x14ac:dyDescent="0.55000000000000004">
      <c r="H436"/>
    </row>
    <row r="437" spans="8:8" x14ac:dyDescent="0.55000000000000004">
      <c r="H437"/>
    </row>
    <row r="438" spans="8:8" x14ac:dyDescent="0.55000000000000004">
      <c r="H438"/>
    </row>
    <row r="439" spans="8:8" x14ac:dyDescent="0.55000000000000004">
      <c r="H439"/>
    </row>
    <row r="440" spans="8:8" x14ac:dyDescent="0.55000000000000004">
      <c r="H440"/>
    </row>
    <row r="441" spans="8:8" x14ac:dyDescent="0.55000000000000004">
      <c r="H441"/>
    </row>
    <row r="442" spans="8:8" x14ac:dyDescent="0.55000000000000004">
      <c r="H442"/>
    </row>
    <row r="443" spans="8:8" x14ac:dyDescent="0.55000000000000004">
      <c r="H443"/>
    </row>
    <row r="444" spans="8:8" x14ac:dyDescent="0.55000000000000004">
      <c r="H444"/>
    </row>
    <row r="445" spans="8:8" x14ac:dyDescent="0.55000000000000004">
      <c r="H445"/>
    </row>
    <row r="446" spans="8:8" x14ac:dyDescent="0.55000000000000004">
      <c r="H446"/>
    </row>
    <row r="447" spans="8:8" x14ac:dyDescent="0.55000000000000004">
      <c r="H447"/>
    </row>
    <row r="448" spans="8:8" x14ac:dyDescent="0.55000000000000004">
      <c r="H448"/>
    </row>
    <row r="449" spans="8:8" x14ac:dyDescent="0.55000000000000004">
      <c r="H449"/>
    </row>
    <row r="450" spans="8:8" x14ac:dyDescent="0.55000000000000004">
      <c r="H450"/>
    </row>
    <row r="451" spans="8:8" x14ac:dyDescent="0.55000000000000004">
      <c r="H451"/>
    </row>
    <row r="452" spans="8:8" x14ac:dyDescent="0.55000000000000004">
      <c r="H452"/>
    </row>
    <row r="453" spans="8:8" x14ac:dyDescent="0.55000000000000004">
      <c r="H453"/>
    </row>
    <row r="454" spans="8:8" x14ac:dyDescent="0.55000000000000004">
      <c r="H454"/>
    </row>
    <row r="455" spans="8:8" x14ac:dyDescent="0.55000000000000004">
      <c r="H455"/>
    </row>
    <row r="456" spans="8:8" x14ac:dyDescent="0.55000000000000004">
      <c r="H456"/>
    </row>
    <row r="457" spans="8:8" x14ac:dyDescent="0.55000000000000004">
      <c r="H457"/>
    </row>
    <row r="458" spans="8:8" x14ac:dyDescent="0.55000000000000004">
      <c r="H458"/>
    </row>
    <row r="459" spans="8:8" x14ac:dyDescent="0.55000000000000004">
      <c r="H459"/>
    </row>
    <row r="460" spans="8:8" x14ac:dyDescent="0.55000000000000004">
      <c r="H460"/>
    </row>
    <row r="461" spans="8:8" x14ac:dyDescent="0.55000000000000004">
      <c r="H461"/>
    </row>
    <row r="462" spans="8:8" x14ac:dyDescent="0.55000000000000004">
      <c r="H462"/>
    </row>
    <row r="463" spans="8:8" x14ac:dyDescent="0.55000000000000004">
      <c r="H463"/>
    </row>
    <row r="464" spans="8:8" x14ac:dyDescent="0.55000000000000004">
      <c r="H464"/>
    </row>
    <row r="465" spans="8:8" x14ac:dyDescent="0.55000000000000004">
      <c r="H465"/>
    </row>
    <row r="466" spans="8:8" x14ac:dyDescent="0.55000000000000004">
      <c r="H466"/>
    </row>
    <row r="467" spans="8:8" x14ac:dyDescent="0.55000000000000004">
      <c r="H467"/>
    </row>
    <row r="468" spans="8:8" x14ac:dyDescent="0.55000000000000004">
      <c r="H468"/>
    </row>
    <row r="469" spans="8:8" x14ac:dyDescent="0.55000000000000004">
      <c r="H469"/>
    </row>
    <row r="470" spans="8:8" x14ac:dyDescent="0.55000000000000004">
      <c r="H470"/>
    </row>
    <row r="471" spans="8:8" x14ac:dyDescent="0.55000000000000004">
      <c r="H471"/>
    </row>
    <row r="472" spans="8:8" x14ac:dyDescent="0.55000000000000004">
      <c r="H472"/>
    </row>
    <row r="473" spans="8:8" x14ac:dyDescent="0.55000000000000004">
      <c r="H473"/>
    </row>
    <row r="474" spans="8:8" x14ac:dyDescent="0.55000000000000004">
      <c r="H474"/>
    </row>
    <row r="475" spans="8:8" x14ac:dyDescent="0.55000000000000004">
      <c r="H475"/>
    </row>
    <row r="476" spans="8:8" x14ac:dyDescent="0.55000000000000004">
      <c r="H476"/>
    </row>
    <row r="477" spans="8:8" x14ac:dyDescent="0.55000000000000004">
      <c r="H477"/>
    </row>
    <row r="478" spans="8:8" x14ac:dyDescent="0.55000000000000004">
      <c r="H478"/>
    </row>
    <row r="479" spans="8:8" x14ac:dyDescent="0.55000000000000004">
      <c r="H479"/>
    </row>
    <row r="480" spans="8:8" x14ac:dyDescent="0.55000000000000004">
      <c r="H480"/>
    </row>
    <row r="481" spans="8:8" x14ac:dyDescent="0.55000000000000004">
      <c r="H481"/>
    </row>
    <row r="482" spans="8:8" x14ac:dyDescent="0.55000000000000004">
      <c r="H482"/>
    </row>
    <row r="483" spans="8:8" x14ac:dyDescent="0.55000000000000004">
      <c r="H483"/>
    </row>
    <row r="484" spans="8:8" x14ac:dyDescent="0.55000000000000004">
      <c r="H484"/>
    </row>
    <row r="485" spans="8:8" x14ac:dyDescent="0.55000000000000004">
      <c r="H485"/>
    </row>
    <row r="486" spans="8:8" x14ac:dyDescent="0.55000000000000004">
      <c r="H486"/>
    </row>
    <row r="487" spans="8:8" x14ac:dyDescent="0.55000000000000004">
      <c r="H487"/>
    </row>
    <row r="488" spans="8:8" x14ac:dyDescent="0.55000000000000004">
      <c r="H488"/>
    </row>
    <row r="489" spans="8:8" x14ac:dyDescent="0.55000000000000004">
      <c r="H489"/>
    </row>
    <row r="490" spans="8:8" x14ac:dyDescent="0.55000000000000004">
      <c r="H490"/>
    </row>
    <row r="491" spans="8:8" x14ac:dyDescent="0.55000000000000004">
      <c r="H491"/>
    </row>
    <row r="492" spans="8:8" x14ac:dyDescent="0.55000000000000004">
      <c r="H492"/>
    </row>
    <row r="493" spans="8:8" x14ac:dyDescent="0.55000000000000004">
      <c r="H493"/>
    </row>
    <row r="494" spans="8:8" x14ac:dyDescent="0.55000000000000004">
      <c r="H494"/>
    </row>
    <row r="495" spans="8:8" x14ac:dyDescent="0.55000000000000004">
      <c r="H495"/>
    </row>
    <row r="496" spans="8:8" x14ac:dyDescent="0.55000000000000004">
      <c r="H496"/>
    </row>
    <row r="497" spans="8:8" x14ac:dyDescent="0.55000000000000004">
      <c r="H497"/>
    </row>
    <row r="498" spans="8:8" x14ac:dyDescent="0.55000000000000004">
      <c r="H498"/>
    </row>
    <row r="499" spans="8:8" x14ac:dyDescent="0.55000000000000004">
      <c r="H499"/>
    </row>
    <row r="500" spans="8:8" x14ac:dyDescent="0.55000000000000004">
      <c r="H500"/>
    </row>
    <row r="501" spans="8:8" x14ac:dyDescent="0.55000000000000004">
      <c r="H501"/>
    </row>
    <row r="502" spans="8:8" x14ac:dyDescent="0.55000000000000004">
      <c r="H502"/>
    </row>
    <row r="503" spans="8:8" x14ac:dyDescent="0.55000000000000004">
      <c r="H503"/>
    </row>
    <row r="504" spans="8:8" x14ac:dyDescent="0.55000000000000004">
      <c r="H504"/>
    </row>
    <row r="505" spans="8:8" x14ac:dyDescent="0.55000000000000004">
      <c r="H505"/>
    </row>
    <row r="506" spans="8:8" x14ac:dyDescent="0.55000000000000004">
      <c r="H506"/>
    </row>
    <row r="507" spans="8:8" x14ac:dyDescent="0.55000000000000004">
      <c r="H507"/>
    </row>
    <row r="508" spans="8:8" x14ac:dyDescent="0.55000000000000004">
      <c r="H508"/>
    </row>
    <row r="509" spans="8:8" x14ac:dyDescent="0.55000000000000004">
      <c r="H509"/>
    </row>
    <row r="510" spans="8:8" x14ac:dyDescent="0.55000000000000004">
      <c r="H510"/>
    </row>
    <row r="511" spans="8:8" x14ac:dyDescent="0.55000000000000004">
      <c r="H511"/>
    </row>
    <row r="512" spans="8:8" x14ac:dyDescent="0.55000000000000004">
      <c r="H512"/>
    </row>
    <row r="513" spans="8:8" x14ac:dyDescent="0.55000000000000004">
      <c r="H513"/>
    </row>
    <row r="514" spans="8:8" x14ac:dyDescent="0.55000000000000004">
      <c r="H514"/>
    </row>
    <row r="515" spans="8:8" x14ac:dyDescent="0.55000000000000004">
      <c r="H515"/>
    </row>
    <row r="516" spans="8:8" x14ac:dyDescent="0.55000000000000004">
      <c r="H516"/>
    </row>
    <row r="517" spans="8:8" x14ac:dyDescent="0.55000000000000004">
      <c r="H517"/>
    </row>
    <row r="518" spans="8:8" x14ac:dyDescent="0.55000000000000004">
      <c r="H518"/>
    </row>
    <row r="519" spans="8:8" x14ac:dyDescent="0.55000000000000004">
      <c r="H519"/>
    </row>
    <row r="520" spans="8:8" x14ac:dyDescent="0.55000000000000004">
      <c r="H520"/>
    </row>
    <row r="521" spans="8:8" x14ac:dyDescent="0.55000000000000004">
      <c r="H521"/>
    </row>
    <row r="522" spans="8:8" x14ac:dyDescent="0.55000000000000004">
      <c r="H522"/>
    </row>
  </sheetData>
  <sheetProtection algorithmName="SHA-512" hashValue="9rxxcykUF7xyw5MqSnaahYw2y93ZbD2bDKkcPIVPuMyksavPNg6NoLLJj9iHxTq3nGq9M0/svhmGfcOrAOzEOQ==" saltValue="1p16J1t/oJxYtH6vVx1yrg==" spinCount="100000" sheet="1" objects="1" scenarios="1"/>
  <mergeCells count="1">
    <mergeCell ref="A1:P4"/>
  </mergeCells>
  <printOptions gridLines="1"/>
  <pageMargins left="0.7" right="0.7" top="0.75" bottom="0.75" header="0.3" footer="0.3"/>
  <pageSetup paperSize="5" scale="86"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1"/>
  <dimension ref="A1:P26"/>
  <sheetViews>
    <sheetView zoomScaleNormal="100" workbookViewId="0">
      <selection activeCell="K16" sqref="K16"/>
    </sheetView>
  </sheetViews>
  <sheetFormatPr defaultColWidth="9.15625" defaultRowHeight="14.4" x14ac:dyDescent="0.55000000000000004"/>
  <cols>
    <col min="1" max="1" width="49.83984375" customWidth="1"/>
  </cols>
  <sheetData>
    <row r="1" spans="1:16" ht="14.5" customHeight="1" x14ac:dyDescent="0.55000000000000004">
      <c r="A1" s="171" t="s">
        <v>81</v>
      </c>
      <c r="B1" s="172"/>
      <c r="C1" s="172"/>
      <c r="D1" s="172"/>
      <c r="E1" s="172"/>
      <c r="F1" s="172"/>
      <c r="G1" s="172"/>
      <c r="H1" s="172"/>
      <c r="I1" s="172"/>
      <c r="J1" s="172"/>
      <c r="K1" s="172"/>
      <c r="L1" s="172"/>
      <c r="M1" s="172"/>
      <c r="N1" s="172"/>
      <c r="O1" s="172"/>
      <c r="P1" s="173"/>
    </row>
    <row r="2" spans="1:16" x14ac:dyDescent="0.55000000000000004">
      <c r="A2" s="174"/>
      <c r="B2" s="175"/>
      <c r="C2" s="175"/>
      <c r="D2" s="175"/>
      <c r="E2" s="175"/>
      <c r="F2" s="175"/>
      <c r="G2" s="175"/>
      <c r="H2" s="175"/>
      <c r="I2" s="175"/>
      <c r="J2" s="175"/>
      <c r="K2" s="175"/>
      <c r="L2" s="175"/>
      <c r="M2" s="175"/>
      <c r="N2" s="175"/>
      <c r="O2" s="175"/>
      <c r="P2" s="176"/>
    </row>
    <row r="3" spans="1:16" x14ac:dyDescent="0.55000000000000004">
      <c r="A3" s="174"/>
      <c r="B3" s="175"/>
      <c r="C3" s="175"/>
      <c r="D3" s="175"/>
      <c r="E3" s="175"/>
      <c r="F3" s="175"/>
      <c r="G3" s="175"/>
      <c r="H3" s="175"/>
      <c r="I3" s="175"/>
      <c r="J3" s="175"/>
      <c r="K3" s="175"/>
      <c r="L3" s="175"/>
      <c r="M3" s="175"/>
      <c r="N3" s="175"/>
      <c r="O3" s="175"/>
      <c r="P3" s="176"/>
    </row>
    <row r="4" spans="1:16" x14ac:dyDescent="0.55000000000000004">
      <c r="A4" s="177"/>
      <c r="B4" s="178"/>
      <c r="C4" s="178"/>
      <c r="D4" s="178"/>
      <c r="E4" s="178"/>
      <c r="F4" s="178"/>
      <c r="G4" s="178"/>
      <c r="H4" s="178"/>
      <c r="I4" s="178"/>
      <c r="J4" s="178"/>
      <c r="K4" s="178"/>
      <c r="L4" s="178"/>
      <c r="M4" s="178"/>
      <c r="N4" s="178"/>
      <c r="O4" s="178"/>
      <c r="P4" s="179"/>
    </row>
    <row r="5" spans="1:16" ht="14.7" thickBot="1" x14ac:dyDescent="0.6">
      <c r="A5" s="1"/>
      <c r="B5" s="2"/>
      <c r="C5" s="2"/>
      <c r="D5" s="2"/>
      <c r="E5" s="2"/>
      <c r="F5" s="2"/>
      <c r="G5" s="2"/>
      <c r="H5" s="2"/>
      <c r="I5" s="2"/>
      <c r="J5" s="2"/>
      <c r="K5" s="2"/>
      <c r="L5" s="2"/>
      <c r="M5" s="8"/>
      <c r="N5" s="46"/>
      <c r="O5" s="46"/>
      <c r="P5" s="9" t="s">
        <v>18</v>
      </c>
    </row>
    <row r="6" spans="1:16" ht="14.7" thickBot="1" x14ac:dyDescent="0.6">
      <c r="A6" s="53"/>
      <c r="B6" s="69">
        <v>2010</v>
      </c>
      <c r="C6" s="69">
        <v>2011</v>
      </c>
      <c r="D6" s="69">
        <v>2012</v>
      </c>
      <c r="E6" s="69">
        <v>2013</v>
      </c>
      <c r="F6" s="69">
        <v>2014</v>
      </c>
      <c r="G6" s="69">
        <v>2015</v>
      </c>
      <c r="H6" s="69">
        <v>2016</v>
      </c>
      <c r="I6" s="69">
        <v>2017</v>
      </c>
      <c r="J6" s="69">
        <v>2018</v>
      </c>
      <c r="K6" s="69">
        <v>2019</v>
      </c>
      <c r="L6" s="69">
        <v>2020</v>
      </c>
      <c r="M6" s="69">
        <v>2021</v>
      </c>
      <c r="N6" s="69">
        <v>2022</v>
      </c>
      <c r="O6" s="69">
        <v>2023</v>
      </c>
      <c r="P6" s="71" t="s">
        <v>95</v>
      </c>
    </row>
    <row r="7" spans="1:16" x14ac:dyDescent="0.55000000000000004">
      <c r="A7" s="54"/>
      <c r="B7" s="72"/>
      <c r="C7" s="72"/>
      <c r="D7" s="72"/>
      <c r="E7" s="72"/>
      <c r="F7" s="72"/>
      <c r="G7" s="72"/>
      <c r="H7" s="73"/>
      <c r="I7" s="73"/>
      <c r="J7" s="73"/>
      <c r="K7" s="73"/>
      <c r="L7" s="73"/>
      <c r="M7" s="73"/>
      <c r="N7" s="83"/>
      <c r="O7" s="83"/>
      <c r="P7" s="84"/>
    </row>
    <row r="8" spans="1:16" x14ac:dyDescent="0.55000000000000004">
      <c r="A8" s="54" t="s">
        <v>1</v>
      </c>
      <c r="B8" s="55">
        <f>'GDP by Industry'!B8/'GDP by Industry'!B$25*100</f>
        <v>1.8457593178633911</v>
      </c>
      <c r="C8" s="55">
        <f>'GDP by Industry'!C8/'GDP by Industry'!C$25*100</f>
        <v>1.7379197290503876</v>
      </c>
      <c r="D8" s="55">
        <f>'GDP by Industry'!D8/'GDP by Industry'!D$25*100</f>
        <v>1.9286653511837868</v>
      </c>
      <c r="E8" s="55">
        <f>'GDP by Industry'!E8/'GDP by Industry'!E$25*100</f>
        <v>1.9976148359522032</v>
      </c>
      <c r="F8" s="55">
        <f>'GDP by Industry'!F8/'GDP by Industry'!F$25*100</f>
        <v>1.9037875137929336</v>
      </c>
      <c r="G8" s="55">
        <f>'GDP by Industry'!G8/'GDP by Industry'!G$25*100</f>
        <v>1.8114456368469141</v>
      </c>
      <c r="H8" s="55">
        <f>'GDP by Industry'!H8/'GDP by Industry'!H$25*100</f>
        <v>1.8833087140999232</v>
      </c>
      <c r="I8" s="55">
        <f>'GDP by Industry'!I8/'GDP by Industry'!I$25*100</f>
        <v>1.9655391245695513</v>
      </c>
      <c r="J8" s="55">
        <f>'GDP by Industry'!J8/'GDP by Industry'!J$25*100</f>
        <v>2.434579389000227</v>
      </c>
      <c r="K8" s="55">
        <f>'GDP by Industry'!K8/'GDP by Industry'!K$25*100</f>
        <v>2.5325548750565199</v>
      </c>
      <c r="L8" s="55">
        <f>'GDP by Industry'!L8/'GDP by Industry'!L$25*100</f>
        <v>3.4451038487183117</v>
      </c>
      <c r="M8" s="55">
        <f>'GDP by Industry'!M8/'GDP by Industry'!M$25*100</f>
        <v>2.2140206415672625</v>
      </c>
      <c r="N8" s="55">
        <f>'GDP by Industry'!N8/'GDP by Industry'!N$25*100</f>
        <v>1.6096791198069906</v>
      </c>
      <c r="O8" s="55">
        <f>'GDP by Industry'!O8/'GDP by Industry'!O$25*100</f>
        <v>1.8474953853653635</v>
      </c>
      <c r="P8" s="56">
        <f>'GDP by Industry'!P8/'GDP by Industry'!P$25*100</f>
        <v>1.7351440754324425</v>
      </c>
    </row>
    <row r="9" spans="1:16" x14ac:dyDescent="0.55000000000000004">
      <c r="A9" s="54" t="s">
        <v>2</v>
      </c>
      <c r="B9" s="55">
        <f>'GDP by Industry'!B9/'GDP by Industry'!B$25*100</f>
        <v>0.68641098943391288</v>
      </c>
      <c r="C9" s="55">
        <f>'GDP by Industry'!C9/'GDP by Industry'!C$25*100</f>
        <v>0.78264870274835119</v>
      </c>
      <c r="D9" s="55">
        <f>'GDP by Industry'!D9/'GDP by Industry'!D$25*100</f>
        <v>0.72019422058058857</v>
      </c>
      <c r="E9" s="55">
        <f>'GDP by Industry'!E9/'GDP by Industry'!E$25*100</f>
        <v>0.73471736940030208</v>
      </c>
      <c r="F9" s="55">
        <f>'GDP by Industry'!F9/'GDP by Industry'!F$25*100</f>
        <v>0.67625986825193396</v>
      </c>
      <c r="G9" s="55">
        <f>'GDP by Industry'!G9/'GDP by Industry'!G$25*100</f>
        <v>0.43984215971979468</v>
      </c>
      <c r="H9" s="55">
        <f>'GDP by Industry'!H9/'GDP by Industry'!H$25*100</f>
        <v>0.36902393325019595</v>
      </c>
      <c r="I9" s="55">
        <f>'GDP by Industry'!I9/'GDP by Industry'!I$25*100</f>
        <v>0.45880325442597142</v>
      </c>
      <c r="J9" s="55">
        <f>'GDP by Industry'!J9/'GDP by Industry'!J$25*100</f>
        <v>0.53623824085200555</v>
      </c>
      <c r="K9" s="55">
        <f>'GDP by Industry'!K9/'GDP by Industry'!K$25*100</f>
        <v>0.49209876298511884</v>
      </c>
      <c r="L9" s="55">
        <f>'GDP by Industry'!L9/'GDP by Industry'!L$25*100</f>
        <v>0.42220193295241765</v>
      </c>
      <c r="M9" s="55">
        <f>'GDP by Industry'!M9/'GDP by Industry'!M$25*100</f>
        <v>0.42015094507333195</v>
      </c>
      <c r="N9" s="55">
        <f>'GDP by Industry'!N9/'GDP by Industry'!N$25*100</f>
        <v>0.50019614643893817</v>
      </c>
      <c r="O9" s="55">
        <f>'GDP by Industry'!O9/'GDP by Industry'!O$25*100</f>
        <v>0.47010113253295804</v>
      </c>
      <c r="P9" s="56">
        <f>'GDP by Industry'!P9/'GDP by Industry'!P$25*100</f>
        <v>0.4253142754769017</v>
      </c>
    </row>
    <row r="10" spans="1:16" x14ac:dyDescent="0.55000000000000004">
      <c r="A10" s="54" t="s">
        <v>3</v>
      </c>
      <c r="B10" s="55">
        <f>'GDP by Industry'!B10/'GDP by Industry'!B$25*100</f>
        <v>6.0535373116750693</v>
      </c>
      <c r="C10" s="55">
        <f>'GDP by Industry'!C10/'GDP by Industry'!C$25*100</f>
        <v>6.3620740341299973</v>
      </c>
      <c r="D10" s="55">
        <f>'GDP by Industry'!D10/'GDP by Industry'!D$25*100</f>
        <v>5.9931237965285655</v>
      </c>
      <c r="E10" s="55">
        <f>'GDP by Industry'!E10/'GDP by Industry'!E$25*100</f>
        <v>6.0155177736841585</v>
      </c>
      <c r="F10" s="55">
        <f>'GDP by Industry'!F10/'GDP by Industry'!F$25*100</f>
        <v>5.7258058727861236</v>
      </c>
      <c r="G10" s="55">
        <f>'GDP by Industry'!G10/'GDP by Industry'!G$25*100</f>
        <v>6.2029254152878863</v>
      </c>
      <c r="H10" s="55">
        <f>'GDP by Industry'!H10/'GDP by Industry'!H$25*100</f>
        <v>6.2070931761955412</v>
      </c>
      <c r="I10" s="55">
        <f>'GDP by Industry'!I10/'GDP by Industry'!I$25*100</f>
        <v>6.2290221947499544</v>
      </c>
      <c r="J10" s="55">
        <f>'GDP by Industry'!J10/'GDP by Industry'!J$25*100</f>
        <v>5.9442562991112711</v>
      </c>
      <c r="K10" s="55">
        <f>'GDP by Industry'!K10/'GDP by Industry'!K$25*100</f>
        <v>5.874988858879866</v>
      </c>
      <c r="L10" s="55">
        <f>'GDP by Industry'!L10/'GDP by Industry'!L$25*100</f>
        <v>5.6769926143106808</v>
      </c>
      <c r="M10" s="55">
        <f>'GDP by Industry'!M10/'GDP by Industry'!M$25*100</f>
        <v>5.3714613147243773</v>
      </c>
      <c r="N10" s="55">
        <f>'GDP by Industry'!N10/'GDP by Industry'!N$25*100</f>
        <v>5.7270116357445593</v>
      </c>
      <c r="O10" s="55">
        <f>'GDP by Industry'!O10/'GDP by Industry'!O$25*100</f>
        <v>5.7597632064529369</v>
      </c>
      <c r="P10" s="56">
        <f>'GDP by Industry'!P10/'GDP by Industry'!P$25*100</f>
        <v>5.5238144223848922</v>
      </c>
    </row>
    <row r="11" spans="1:16" x14ac:dyDescent="0.55000000000000004">
      <c r="A11" s="54" t="s">
        <v>4</v>
      </c>
      <c r="B11" s="55">
        <f>'GDP by Industry'!B11/'GDP by Industry'!B$25*100</f>
        <v>3.0076757663207965</v>
      </c>
      <c r="C11" s="55">
        <f>'GDP by Industry'!C11/'GDP by Industry'!C$25*100</f>
        <v>3.0120730284432735</v>
      </c>
      <c r="D11" s="55">
        <f>'GDP by Industry'!D11/'GDP by Industry'!D$25*100</f>
        <v>3.1511620821007509</v>
      </c>
      <c r="E11" s="55">
        <f>'GDP by Industry'!E11/'GDP by Industry'!E$25*100</f>
        <v>2.8580994687749239</v>
      </c>
      <c r="F11" s="55">
        <f>'GDP by Industry'!F11/'GDP by Industry'!F$25*100</f>
        <v>2.9370622410720242</v>
      </c>
      <c r="G11" s="55">
        <f>'GDP by Industry'!G11/'GDP by Industry'!G$25*100</f>
        <v>2.908068189878708</v>
      </c>
      <c r="H11" s="55">
        <f>'GDP by Industry'!H11/'GDP by Industry'!H$25*100</f>
        <v>2.8612798026252633</v>
      </c>
      <c r="I11" s="55">
        <f>'GDP by Industry'!I11/'GDP by Industry'!I$25*100</f>
        <v>2.8864356611064079</v>
      </c>
      <c r="J11" s="55">
        <f>'GDP by Industry'!J11/'GDP by Industry'!J$25*100</f>
        <v>2.8175826670266662</v>
      </c>
      <c r="K11" s="55">
        <f>'GDP by Industry'!K11/'GDP by Industry'!K$25*100</f>
        <v>2.7507143948665016</v>
      </c>
      <c r="L11" s="55">
        <f>'GDP by Industry'!L11/'GDP by Industry'!L$25*100</f>
        <v>2.8593506945111229</v>
      </c>
      <c r="M11" s="55">
        <f>'GDP by Industry'!M11/'GDP by Industry'!M$25*100</f>
        <v>2.7542080195378307</v>
      </c>
      <c r="N11" s="55">
        <f>'GDP by Industry'!N11/'GDP by Industry'!N$25*100</f>
        <v>2.3741187043555381</v>
      </c>
      <c r="O11" s="55">
        <f>'GDP by Industry'!O11/'GDP by Industry'!O$25*100</f>
        <v>2.4408167000267049</v>
      </c>
      <c r="P11" s="56">
        <f>'GDP by Industry'!P11/'GDP by Industry'!P$25*100</f>
        <v>2.4337059264556089</v>
      </c>
    </row>
    <row r="12" spans="1:16" x14ac:dyDescent="0.55000000000000004">
      <c r="A12" s="54" t="s">
        <v>5</v>
      </c>
      <c r="B12" s="55">
        <f>'GDP by Industry'!B12/'GDP by Industry'!B$25*100</f>
        <v>5.5210437925066085</v>
      </c>
      <c r="C12" s="55">
        <f>'GDP by Industry'!C12/'GDP by Industry'!C$25*100</f>
        <v>5.6106554456316253</v>
      </c>
      <c r="D12" s="55">
        <f>'GDP by Industry'!D12/'GDP by Industry'!D$25*100</f>
        <v>5.8695207682508679</v>
      </c>
      <c r="E12" s="55">
        <f>'GDP by Industry'!E12/'GDP by Industry'!E$25*100</f>
        <v>5.5385176266887548</v>
      </c>
      <c r="F12" s="55">
        <f>'GDP by Industry'!F12/'GDP by Industry'!F$25*100</f>
        <v>5.5488272522994313</v>
      </c>
      <c r="G12" s="55">
        <f>'GDP by Industry'!G12/'GDP by Industry'!G$25*100</f>
        <v>5.5707766305276962</v>
      </c>
      <c r="H12" s="55">
        <f>'GDP by Industry'!H12/'GDP by Industry'!H$25*100</f>
        <v>5.3408734793377644</v>
      </c>
      <c r="I12" s="55">
        <f>'GDP by Industry'!I12/'GDP by Industry'!I$25*100</f>
        <v>5.2658802252472698</v>
      </c>
      <c r="J12" s="55">
        <f>'GDP by Industry'!J12/'GDP by Industry'!J$25*100</f>
        <v>5.055909172037957</v>
      </c>
      <c r="K12" s="55">
        <f>'GDP by Industry'!K12/'GDP by Industry'!K$25*100</f>
        <v>4.9385581981842552</v>
      </c>
      <c r="L12" s="55">
        <f>'GDP by Industry'!L12/'GDP by Industry'!L$25*100</f>
        <v>5.6920657604826665</v>
      </c>
      <c r="M12" s="55">
        <f>'GDP by Industry'!M12/'GDP by Industry'!M$25*100</f>
        <v>5.5340194927488566</v>
      </c>
      <c r="N12" s="55">
        <f>'GDP by Industry'!N12/'GDP by Industry'!N$25*100</f>
        <v>5.636650497627949</v>
      </c>
      <c r="O12" s="55">
        <f>'GDP by Industry'!O12/'GDP by Industry'!O$25*100</f>
        <v>5.0673657774505667</v>
      </c>
      <c r="P12" s="56">
        <f>'GDP by Industry'!P12/'GDP by Industry'!P$25*100</f>
        <v>5.2407920629453688</v>
      </c>
    </row>
    <row r="13" spans="1:16" x14ac:dyDescent="0.55000000000000004">
      <c r="A13" s="54" t="s">
        <v>6</v>
      </c>
      <c r="B13" s="55">
        <f>'GDP by Industry'!B13/'GDP by Industry'!B$25*100</f>
        <v>12.175063393371918</v>
      </c>
      <c r="C13" s="55">
        <f>'GDP by Industry'!C13/'GDP by Industry'!C$25*100</f>
        <v>13.705678503786906</v>
      </c>
      <c r="D13" s="55">
        <f>'GDP by Industry'!D13/'GDP by Industry'!D$25*100</f>
        <v>12.821449338063307</v>
      </c>
      <c r="E13" s="55">
        <f>'GDP by Industry'!E13/'GDP by Industry'!E$25*100</f>
        <v>14.485207144422773</v>
      </c>
      <c r="F13" s="55">
        <f>'GDP by Industry'!F13/'GDP by Industry'!F$25*100</f>
        <v>14.864840452432487</v>
      </c>
      <c r="G13" s="55">
        <f>'GDP by Industry'!G13/'GDP by Industry'!G$25*100</f>
        <v>14.119223022638588</v>
      </c>
      <c r="H13" s="55">
        <f>'GDP by Industry'!H13/'GDP by Industry'!H$25*100</f>
        <v>14.32974751561486</v>
      </c>
      <c r="I13" s="55">
        <f>'GDP by Industry'!I13/'GDP by Industry'!I$25*100</f>
        <v>14.270340665307311</v>
      </c>
      <c r="J13" s="55">
        <f>'GDP by Industry'!J13/'GDP by Industry'!J$25*100</f>
        <v>14.8590877917832</v>
      </c>
      <c r="K13" s="55">
        <f>'GDP by Industry'!K13/'GDP by Industry'!K$25*100</f>
        <v>13.974123057012051</v>
      </c>
      <c r="L13" s="55">
        <f>'GDP by Industry'!L13/'GDP by Industry'!L$25*100</f>
        <v>10.885046470228865</v>
      </c>
      <c r="M13" s="55">
        <f>'GDP by Industry'!M13/'GDP by Industry'!M$25*100</f>
        <v>19.131601614979019</v>
      </c>
      <c r="N13" s="55">
        <f>'GDP by Industry'!N13/'GDP by Industry'!N$25*100</f>
        <v>18.229411372558694</v>
      </c>
      <c r="O13" s="55">
        <f>'GDP by Industry'!O13/'GDP by Industry'!O$25*100</f>
        <v>16.63057673365072</v>
      </c>
      <c r="P13" s="56">
        <f>'GDP by Industry'!P13/'GDP by Industry'!P$25*100</f>
        <v>17.299159659802523</v>
      </c>
    </row>
    <row r="14" spans="1:16" x14ac:dyDescent="0.55000000000000004">
      <c r="A14" s="54" t="s">
        <v>7</v>
      </c>
      <c r="B14" s="55">
        <f>'GDP by Industry'!B14/'GDP by Industry'!B$25*100</f>
        <v>5.1490949496712304</v>
      </c>
      <c r="C14" s="55">
        <f>'GDP by Industry'!C14/'GDP by Industry'!C$25*100</f>
        <v>5.2396903788988913</v>
      </c>
      <c r="D14" s="55">
        <f>'GDP by Industry'!D14/'GDP by Industry'!D$25*100</f>
        <v>5.5075033330657428</v>
      </c>
      <c r="E14" s="55">
        <f>'GDP by Industry'!E14/'GDP by Industry'!E$25*100</f>
        <v>4.9217218122365169</v>
      </c>
      <c r="F14" s="55">
        <f>'GDP by Industry'!F14/'GDP by Industry'!F$25*100</f>
        <v>5.576741334959463</v>
      </c>
      <c r="G14" s="55">
        <f>'GDP by Industry'!G14/'GDP by Industry'!G$25*100</f>
        <v>5.992866984227736</v>
      </c>
      <c r="H14" s="55">
        <f>'GDP by Industry'!H14/'GDP by Industry'!H$25*100</f>
        <v>6.5473759472584447</v>
      </c>
      <c r="I14" s="55">
        <f>'GDP by Industry'!I14/'GDP by Industry'!I$25*100</f>
        <v>6.7455470001593643</v>
      </c>
      <c r="J14" s="55">
        <f>'GDP by Industry'!J14/'GDP by Industry'!J$25*100</f>
        <v>6.4693551437610992</v>
      </c>
      <c r="K14" s="55">
        <f>'GDP by Industry'!K14/'GDP by Industry'!K$25*100</f>
        <v>6.513701141767954</v>
      </c>
      <c r="L14" s="55">
        <f>'GDP by Industry'!L14/'GDP by Industry'!L$25*100</f>
        <v>4.5938584638835671</v>
      </c>
      <c r="M14" s="55">
        <f>'GDP by Industry'!M14/'GDP by Industry'!M$25*100</f>
        <v>4.7718993924389688</v>
      </c>
      <c r="N14" s="55">
        <f>'GDP by Industry'!N14/'GDP by Industry'!N$25*100</f>
        <v>5.6713277846019476</v>
      </c>
      <c r="O14" s="55">
        <f>'GDP by Industry'!O14/'GDP by Industry'!O$25*100</f>
        <v>6.0041200961537564</v>
      </c>
      <c r="P14" s="56">
        <f>'GDP by Industry'!P14/'GDP by Industry'!P$25*100</f>
        <v>6.046158418157904</v>
      </c>
    </row>
    <row r="15" spans="1:16" x14ac:dyDescent="0.55000000000000004">
      <c r="A15" s="54" t="s">
        <v>8</v>
      </c>
      <c r="B15" s="55">
        <f>'GDP by Industry'!B15/'GDP by Industry'!B$25*100</f>
        <v>10.443155108793084</v>
      </c>
      <c r="C15" s="55">
        <f>'GDP by Industry'!C15/'GDP by Industry'!C$25*100</f>
        <v>9.2784874902288212</v>
      </c>
      <c r="D15" s="55">
        <f>'GDP by Industry'!D15/'GDP by Industry'!D$25*100</f>
        <v>9.203394413024462</v>
      </c>
      <c r="E15" s="55">
        <f>'GDP by Industry'!E15/'GDP by Industry'!E$25*100</f>
        <v>9.8345421652012135</v>
      </c>
      <c r="F15" s="55">
        <f>'GDP by Industry'!F15/'GDP by Industry'!F$25*100</f>
        <v>9.5407599559969984</v>
      </c>
      <c r="G15" s="55">
        <f>'GDP by Industry'!G15/'GDP by Industry'!G$25*100</f>
        <v>9.5587551146715217</v>
      </c>
      <c r="H15" s="55">
        <f>'GDP by Industry'!H15/'GDP by Industry'!H$25*100</f>
        <v>10.16338737781019</v>
      </c>
      <c r="I15" s="55">
        <f>'GDP by Industry'!I15/'GDP by Industry'!I$25*100</f>
        <v>10.820377959932866</v>
      </c>
      <c r="J15" s="55">
        <f>'GDP by Industry'!J15/'GDP by Industry'!J$25*100</f>
        <v>11.601121979904965</v>
      </c>
      <c r="K15" s="55">
        <f>'GDP by Industry'!K15/'GDP by Industry'!K$25*100</f>
        <v>12.283508148723273</v>
      </c>
      <c r="L15" s="55">
        <f>'GDP by Industry'!L15/'GDP by Industry'!L$25*100</f>
        <v>6.8954981970226283</v>
      </c>
      <c r="M15" s="55">
        <f>'GDP by Industry'!M15/'GDP by Industry'!M$25*100</f>
        <v>5.2808198494860985</v>
      </c>
      <c r="N15" s="55">
        <f>'GDP by Industry'!N15/'GDP by Industry'!N$25*100</f>
        <v>9.5207681613936082</v>
      </c>
      <c r="O15" s="55">
        <f>'GDP by Industry'!O15/'GDP by Industry'!O$25*100</f>
        <v>11.847240656955076</v>
      </c>
      <c r="P15" s="56">
        <f>'GDP by Industry'!P15/'GDP by Industry'!P$25*100</f>
        <v>12.472802866134407</v>
      </c>
    </row>
    <row r="16" spans="1:16" x14ac:dyDescent="0.55000000000000004">
      <c r="A16" s="54" t="s">
        <v>9</v>
      </c>
      <c r="B16" s="55">
        <f>'GDP by Industry'!B16/'GDP by Industry'!B$25*100</f>
        <v>7.2852549867508136</v>
      </c>
      <c r="C16" s="55">
        <f>'GDP by Industry'!C16/'GDP by Industry'!C$25*100</f>
        <v>7.4231248575831312</v>
      </c>
      <c r="D16" s="55">
        <f>'GDP by Industry'!D16/'GDP by Industry'!D$25*100</f>
        <v>7.8179142440074951</v>
      </c>
      <c r="E16" s="55">
        <f>'GDP by Industry'!E16/'GDP by Industry'!E$25*100</f>
        <v>6.9998328957148983</v>
      </c>
      <c r="F16" s="55">
        <f>'GDP by Industry'!F16/'GDP by Industry'!F$25*100</f>
        <v>6.5272177988867544</v>
      </c>
      <c r="G16" s="55">
        <f>'GDP by Industry'!G16/'GDP by Industry'!G$25*100</f>
        <v>6.1505311702572305</v>
      </c>
      <c r="H16" s="55">
        <f>'GDP by Industry'!H16/'GDP by Industry'!H$25*100</f>
        <v>6.0681743501134253</v>
      </c>
      <c r="I16" s="55">
        <f>'GDP by Industry'!I16/'GDP by Industry'!I$25*100</f>
        <v>5.7772425422311739</v>
      </c>
      <c r="J16" s="55">
        <f>'GDP by Industry'!J16/'GDP by Industry'!J$25*100</f>
        <v>5.4178238324899661</v>
      </c>
      <c r="K16" s="55">
        <f>'GDP by Industry'!K16/'GDP by Industry'!K$25*100</f>
        <v>5.3285431959669696</v>
      </c>
      <c r="L16" s="55">
        <f>'GDP by Industry'!L16/'GDP by Industry'!L$25*100</f>
        <v>5.6663685450493499</v>
      </c>
      <c r="M16" s="55">
        <f>'GDP by Industry'!M16/'GDP by Industry'!M$25*100</f>
        <v>5.4623780862222509</v>
      </c>
      <c r="N16" s="55">
        <f>'GDP by Industry'!N16/'GDP by Industry'!N$25*100</f>
        <v>5.046456142006277</v>
      </c>
      <c r="O16" s="55">
        <f>'GDP by Industry'!O16/'GDP by Industry'!O$25*100</f>
        <v>5.2048967949183043</v>
      </c>
      <c r="P16" s="56">
        <f>'GDP by Industry'!P16/'GDP by Industry'!P$25*100</f>
        <v>4.8415585373805499</v>
      </c>
    </row>
    <row r="17" spans="1:16" x14ac:dyDescent="0.55000000000000004">
      <c r="A17" s="54" t="s">
        <v>76</v>
      </c>
      <c r="B17" s="55">
        <f>'GDP by Industry'!B17/'GDP by Industry'!B$25*100</f>
        <v>8.9743088157346822</v>
      </c>
      <c r="C17" s="55">
        <f>'GDP by Industry'!C17/'GDP by Industry'!C$25*100</f>
        <v>8.1983025710662591</v>
      </c>
      <c r="D17" s="55">
        <f>'GDP by Industry'!D17/'GDP by Industry'!D$25*100</f>
        <v>8.4177032009994246</v>
      </c>
      <c r="E17" s="55">
        <f>'GDP by Industry'!E17/'GDP by Industry'!E$25*100</f>
        <v>8.1189447788152886</v>
      </c>
      <c r="F17" s="55">
        <f>'GDP by Industry'!F17/'GDP by Industry'!F$25*100</f>
        <v>8.1573977775338982</v>
      </c>
      <c r="G17" s="55">
        <f>'GDP by Industry'!G17/'GDP by Industry'!G$25*100</f>
        <v>8.8950188770210108</v>
      </c>
      <c r="H17" s="55">
        <f>'GDP by Industry'!H17/'GDP by Industry'!H$25*100</f>
        <v>8.8187338473806101</v>
      </c>
      <c r="I17" s="55">
        <f>'GDP by Industry'!I17/'GDP by Industry'!I$25*100</f>
        <v>9.0351320785687665</v>
      </c>
      <c r="J17" s="55">
        <f>'GDP by Industry'!J17/'GDP by Industry'!J$25*100</f>
        <v>8.6797287494395015</v>
      </c>
      <c r="K17" s="55">
        <f>'GDP by Industry'!K17/'GDP by Industry'!K$25*100</f>
        <v>8.684010475664742</v>
      </c>
      <c r="L17" s="55">
        <f>'GDP by Industry'!L17/'GDP by Industry'!L$25*100</f>
        <v>9.5980301622488557</v>
      </c>
      <c r="M17" s="55">
        <f>'GDP by Industry'!M17/'GDP by Industry'!M$25*100</f>
        <v>8.211940061643098</v>
      </c>
      <c r="N17" s="55">
        <f>'GDP by Industry'!N17/'GDP by Industry'!N$25*100</f>
        <v>7.0606652242312533</v>
      </c>
      <c r="O17" s="55">
        <f>'GDP by Industry'!O17/'GDP by Industry'!O$25*100</f>
        <v>7.0741434546014723</v>
      </c>
      <c r="P17" s="56">
        <f>'GDP by Industry'!P17/'GDP by Industry'!P$25*100</f>
        <v>6.9283937910972373</v>
      </c>
    </row>
    <row r="18" spans="1:16" x14ac:dyDescent="0.55000000000000004">
      <c r="A18" s="54" t="s">
        <v>10</v>
      </c>
      <c r="B18" s="55">
        <f>'GDP by Industry'!B18/'GDP by Industry'!B$25*100</f>
        <v>9.9272682395049667</v>
      </c>
      <c r="C18" s="55">
        <f>'GDP by Industry'!C18/'GDP by Industry'!C$25*100</f>
        <v>10.386787565264498</v>
      </c>
      <c r="D18" s="55">
        <f>'GDP by Industry'!D18/'GDP by Industry'!D$25*100</f>
        <v>11.752774714361518</v>
      </c>
      <c r="E18" s="55">
        <f>'GDP by Industry'!E18/'GDP by Industry'!E$25*100</f>
        <v>11.952037360353652</v>
      </c>
      <c r="F18" s="55">
        <f>'GDP by Industry'!F18/'GDP by Industry'!F$25*100</f>
        <v>12.266391650588369</v>
      </c>
      <c r="G18" s="55">
        <f>'GDP by Industry'!G18/'GDP by Industry'!G$25*100</f>
        <v>12.618823998961535</v>
      </c>
      <c r="H18" s="55">
        <f>'GDP by Industry'!H18/'GDP by Industry'!H$25*100</f>
        <v>11.818650538262352</v>
      </c>
      <c r="I18" s="55">
        <f>'GDP by Industry'!I18/'GDP by Industry'!I$25*100</f>
        <v>10.597737397105917</v>
      </c>
      <c r="J18" s="55">
        <f>'GDP by Industry'!J18/'GDP by Industry'!J$25*100</f>
        <v>10.720491261504561</v>
      </c>
      <c r="K18" s="55">
        <f>'GDP by Industry'!K18/'GDP by Industry'!K$25*100</f>
        <v>11.45605601375072</v>
      </c>
      <c r="L18" s="55">
        <f>'GDP by Industry'!L18/'GDP by Industry'!L$25*100</f>
        <v>14.960665330405035</v>
      </c>
      <c r="M18" s="55">
        <f>'GDP by Industry'!M18/'GDP by Industry'!M$25*100</f>
        <v>14.153704507436879</v>
      </c>
      <c r="N18" s="55">
        <f>'GDP by Industry'!N18/'GDP by Industry'!N$25*100</f>
        <v>12.388697751113096</v>
      </c>
      <c r="O18" s="55">
        <f>'GDP by Industry'!O18/'GDP by Industry'!O$25*100</f>
        <v>12.34491596871651</v>
      </c>
      <c r="P18" s="56">
        <f>'GDP by Industry'!P18/'GDP by Industry'!P$25*100</f>
        <v>11.739452214743809</v>
      </c>
    </row>
    <row r="19" spans="1:16" x14ac:dyDescent="0.55000000000000004">
      <c r="A19" s="54" t="s">
        <v>11</v>
      </c>
      <c r="B19" s="55">
        <f>'GDP by Industry'!B19/'GDP by Industry'!B$25*100</f>
        <v>8.6967338129695406</v>
      </c>
      <c r="C19" s="55">
        <f>'GDP by Industry'!C19/'GDP by Industry'!C$25*100</f>
        <v>8.2447065542852158</v>
      </c>
      <c r="D19" s="55">
        <f>'GDP by Industry'!D19/'GDP by Industry'!D$25*100</f>
        <v>7.1370545337108942</v>
      </c>
      <c r="E19" s="55">
        <f>'GDP by Industry'!E19/'GDP by Industry'!E$25*100</f>
        <v>7.3210581531921877</v>
      </c>
      <c r="F19" s="55">
        <f>'GDP by Industry'!F19/'GDP by Industry'!F$25*100</f>
        <v>7.1246139904419126</v>
      </c>
      <c r="G19" s="55">
        <f>'GDP by Industry'!G19/'GDP by Industry'!G$25*100</f>
        <v>6.3971569626047806</v>
      </c>
      <c r="H19" s="55">
        <f>'GDP by Industry'!H19/'GDP by Industry'!H$25*100</f>
        <v>6.4486082862781124</v>
      </c>
      <c r="I19" s="55">
        <f>'GDP by Industry'!I19/'GDP by Industry'!I$25*100</f>
        <v>6.4469334560665645</v>
      </c>
      <c r="J19" s="55">
        <f>'GDP by Industry'!J19/'GDP by Industry'!J$25*100</f>
        <v>6.2140528286302823</v>
      </c>
      <c r="K19" s="55">
        <f>'GDP by Industry'!K19/'GDP by Industry'!K$25*100</f>
        <v>6.1241960128434592</v>
      </c>
      <c r="L19" s="55">
        <f>'GDP by Industry'!L19/'GDP by Industry'!L$25*100</f>
        <v>6.9130737583803237</v>
      </c>
      <c r="M19" s="55">
        <f>'GDP by Industry'!M19/'GDP by Industry'!M$25*100</f>
        <v>6.3980952617843396</v>
      </c>
      <c r="N19" s="55">
        <f>'GDP by Industry'!N19/'GDP by Industry'!N$25*100</f>
        <v>6.3874429406059727</v>
      </c>
      <c r="O19" s="55">
        <f>'GDP by Industry'!O19/'GDP by Industry'!O$25*100</f>
        <v>6.3839505368964611</v>
      </c>
      <c r="P19" s="56">
        <f>'GDP by Industry'!P19/'GDP by Industry'!P$25*100</f>
        <v>6.5448261394126312</v>
      </c>
    </row>
    <row r="20" spans="1:16" x14ac:dyDescent="0.55000000000000004">
      <c r="A20" s="54" t="s">
        <v>12</v>
      </c>
      <c r="B20" s="55">
        <f>'GDP by Industry'!B20/'GDP by Industry'!B$25*100</f>
        <v>5.8396725238953398</v>
      </c>
      <c r="C20" s="55">
        <f>'GDP by Industry'!C20/'GDP by Industry'!C$25*100</f>
        <v>6.3886657143261152</v>
      </c>
      <c r="D20" s="55">
        <f>'GDP by Industry'!D20/'GDP by Industry'!D$25*100</f>
        <v>5.1517976518624016</v>
      </c>
      <c r="E20" s="55">
        <f>'GDP by Industry'!E20/'GDP by Industry'!E$25*100</f>
        <v>5.1756545755418371</v>
      </c>
      <c r="F20" s="55">
        <f>'GDP by Industry'!F20/'GDP by Industry'!F$25*100</f>
        <v>5.2064630332345807</v>
      </c>
      <c r="G20" s="55">
        <f>'GDP by Industry'!G20/'GDP by Industry'!G$25*100</f>
        <v>5.0005027377967188</v>
      </c>
      <c r="H20" s="55">
        <f>'GDP by Industry'!H20/'GDP by Industry'!H$25*100</f>
        <v>5.1050908985128052</v>
      </c>
      <c r="I20" s="55">
        <f>'GDP by Industry'!I20/'GDP by Industry'!I$25*100</f>
        <v>5.4909819264599786</v>
      </c>
      <c r="J20" s="55">
        <f>'GDP by Industry'!J20/'GDP by Industry'!J$25*100</f>
        <v>5.3671033147351626</v>
      </c>
      <c r="K20" s="55">
        <f>'GDP by Industry'!K20/'GDP by Industry'!K$25*100</f>
        <v>4.7041622762570752</v>
      </c>
      <c r="L20" s="55">
        <f>'GDP by Industry'!L20/'GDP by Industry'!L$25*100</f>
        <v>5.1637903905087015</v>
      </c>
      <c r="M20" s="55">
        <f>'GDP by Industry'!M20/'GDP by Industry'!M$25*100</f>
        <v>5.0356023681326807</v>
      </c>
      <c r="N20" s="55">
        <f>'GDP by Industry'!N20/'GDP by Industry'!N$25*100</f>
        <v>4.9179111265346638</v>
      </c>
      <c r="O20" s="55">
        <f>'GDP by Industry'!O20/'GDP by Industry'!O$25*100</f>
        <v>5.1709613937132088</v>
      </c>
      <c r="P20" s="56">
        <f>'GDP by Industry'!P20/'GDP by Industry'!P$25*100</f>
        <v>4.908199977013278</v>
      </c>
    </row>
    <row r="21" spans="1:16" x14ac:dyDescent="0.55000000000000004">
      <c r="A21" s="54" t="s">
        <v>77</v>
      </c>
      <c r="B21" s="55">
        <f>'GDP by Industry'!B21/'GDP by Industry'!B$25*100</f>
        <v>5.8441055961769832</v>
      </c>
      <c r="C21" s="55">
        <f>'GDP by Industry'!C21/'GDP by Industry'!C$25*100</f>
        <v>5.5895458853296862</v>
      </c>
      <c r="D21" s="55">
        <f>'GDP by Industry'!D21/'GDP by Industry'!D$25*100</f>
        <v>6.024359749839987</v>
      </c>
      <c r="E21" s="55">
        <f>'GDP by Industry'!E21/'GDP by Industry'!E$25*100</f>
        <v>5.7939608187019243</v>
      </c>
      <c r="F21" s="55">
        <f>'GDP by Industry'!F21/'GDP by Industry'!F$25*100</f>
        <v>5.6625644779405784</v>
      </c>
      <c r="G21" s="55">
        <f>'GDP by Industry'!G21/'GDP by Industry'!G$25*100</f>
        <v>6.2300835294377821</v>
      </c>
      <c r="H21" s="55">
        <f>'GDP by Industry'!H21/'GDP by Industry'!H$25*100</f>
        <v>6.0350065690114523</v>
      </c>
      <c r="I21" s="55">
        <f>'GDP by Industry'!I21/'GDP by Industry'!I$25*100</f>
        <v>6.200275854519167</v>
      </c>
      <c r="J21" s="55">
        <f>'GDP by Industry'!J21/'GDP by Industry'!J$25*100</f>
        <v>6.1561926206597155</v>
      </c>
      <c r="K21" s="55">
        <f>'GDP by Industry'!K21/'GDP by Industry'!K$25*100</f>
        <v>7.0513701373362023</v>
      </c>
      <c r="L21" s="55">
        <f>'GDP by Industry'!L21/'GDP by Industry'!L$25*100</f>
        <v>9.6782336550059913</v>
      </c>
      <c r="M21" s="55">
        <f>'GDP by Industry'!M21/'GDP by Industry'!M$25*100</f>
        <v>8.3187587243271803</v>
      </c>
      <c r="N21" s="55">
        <f>'GDP by Industry'!N21/'GDP by Industry'!N$25*100</f>
        <v>8.125233516270038</v>
      </c>
      <c r="O21" s="55">
        <f>'GDP by Industry'!O21/'GDP by Industry'!O$25*100</f>
        <v>7.2542212629771354</v>
      </c>
      <c r="P21" s="56">
        <f>'GDP by Industry'!P21/'GDP by Industry'!P$25*100</f>
        <v>7.567889132886223</v>
      </c>
    </row>
    <row r="22" spans="1:16" x14ac:dyDescent="0.55000000000000004">
      <c r="A22" s="54" t="s">
        <v>78</v>
      </c>
      <c r="B22" s="55">
        <f>'GDP by Industry'!B22/'GDP by Industry'!B$25*100</f>
        <v>5.7688691542810986</v>
      </c>
      <c r="C22" s="55">
        <f>'GDP by Industry'!C22/'GDP by Industry'!C$25*100</f>
        <v>5.2700123134726118</v>
      </c>
      <c r="D22" s="55">
        <f>'GDP by Industry'!D22/'GDP by Industry'!D$25*100</f>
        <v>5.555645663732693</v>
      </c>
      <c r="E22" s="55">
        <f>'GDP by Industry'!E22/'GDP by Industry'!E$25*100</f>
        <v>5.2239858969769282</v>
      </c>
      <c r="F22" s="55">
        <f>'GDP by Industry'!F22/'GDP by Industry'!F$25*100</f>
        <v>4.9814170959334012</v>
      </c>
      <c r="G22" s="55">
        <f>'GDP by Industry'!G22/'GDP by Industry'!G$25*100</f>
        <v>4.8396256194420344</v>
      </c>
      <c r="H22" s="55">
        <f>'GDP by Industry'!H22/'GDP by Industry'!H$25*100</f>
        <v>4.7797820781310341</v>
      </c>
      <c r="I22" s="55">
        <f>'GDP by Industry'!I22/'GDP by Industry'!I$25*100</f>
        <v>4.7254450365648699</v>
      </c>
      <c r="J22" s="55">
        <f>'GDP by Industry'!J22/'GDP by Industry'!J$25*100</f>
        <v>4.7169422234075435</v>
      </c>
      <c r="K22" s="55">
        <f>'GDP by Industry'!K22/'GDP by Industry'!K$25*100</f>
        <v>4.4247400616777508</v>
      </c>
      <c r="L22" s="55">
        <f>'GDP by Industry'!L22/'GDP by Industry'!L$25*100</f>
        <v>5.2965239039539949</v>
      </c>
      <c r="M22" s="55">
        <f>'GDP by Industry'!M22/'GDP by Industry'!M$25*100</f>
        <v>5.2853143903909459</v>
      </c>
      <c r="N22" s="55">
        <f>'GDP by Industry'!N22/'GDP by Industry'!N$25*100</f>
        <v>4.6166625214549075</v>
      </c>
      <c r="O22" s="55">
        <f>'GDP by Industry'!O22/'GDP by Industry'!O$25*100</f>
        <v>3.6417140257420231</v>
      </c>
      <c r="P22" s="56">
        <f>'GDP by Industry'!P22/'GDP by Industry'!P$25*100</f>
        <v>3.4596547651182199</v>
      </c>
    </row>
    <row r="23" spans="1:16" x14ac:dyDescent="0.55000000000000004">
      <c r="A23" s="54" t="s">
        <v>74</v>
      </c>
      <c r="B23" s="55">
        <f>'GDP by Industry'!B23/'GDP by Industry'!B$25*100</f>
        <v>2.1189133234937589</v>
      </c>
      <c r="C23" s="55">
        <f>'GDP by Industry'!C23/'GDP by Industry'!C$25*100</f>
        <v>2.0974736444776219</v>
      </c>
      <c r="D23" s="55">
        <f>'GDP by Industry'!D23/'GDP by Industry'!D$25*100</f>
        <v>2.1635232084660712</v>
      </c>
      <c r="E23" s="55">
        <f>'GDP by Industry'!E23/'GDP by Industry'!E$25*100</f>
        <v>2.1952508993700497</v>
      </c>
      <c r="F23" s="55">
        <f>'GDP by Industry'!F23/'GDP by Industry'!F$25*100</f>
        <v>2.3867562435048719</v>
      </c>
      <c r="G23" s="55">
        <f>'GDP by Industry'!G23/'GDP by Industry'!G$25*100</f>
        <v>2.3430878429343065</v>
      </c>
      <c r="H23" s="55">
        <f>'GDP by Industry'!H23/'GDP by Industry'!H$25*100</f>
        <v>2.2952995765688291</v>
      </c>
      <c r="I23" s="55">
        <f>'GDP by Industry'!I23/'GDP by Industry'!I$25*100</f>
        <v>2.1893019502357762</v>
      </c>
      <c r="J23" s="55">
        <f>'GDP by Industry'!J23/'GDP by Industry'!J$25*100</f>
        <v>2.1362414530267149</v>
      </c>
      <c r="K23" s="55">
        <f>'GDP by Industry'!K23/'GDP by Industry'!K$25*100</f>
        <v>2.0184044918639517</v>
      </c>
      <c r="L23" s="55">
        <f>'GDP by Industry'!L23/'GDP by Industry'!L$25*100</f>
        <v>1.3684567052008105</v>
      </c>
      <c r="M23" s="55">
        <f>'GDP by Industry'!M23/'GDP by Industry'!M$25*100</f>
        <v>0.90280495053856424</v>
      </c>
      <c r="N23" s="55">
        <f>'GDP by Industry'!N23/'GDP by Industry'!N$25*100</f>
        <v>1.3620883570810567</v>
      </c>
      <c r="O23" s="55">
        <f>'GDP by Industry'!O23/'GDP by Industry'!O$25*100</f>
        <v>1.8460234025477775</v>
      </c>
      <c r="P23" s="56">
        <f>'GDP by Industry'!P23/'GDP by Industry'!P$25*100</f>
        <v>1.8249940101134181</v>
      </c>
    </row>
    <row r="24" spans="1:16" x14ac:dyDescent="0.55000000000000004">
      <c r="A24" s="54" t="s">
        <v>75</v>
      </c>
      <c r="B24" s="55">
        <f>'GDP by Industry'!B24/'GDP by Industry'!B$25*100</f>
        <v>0.66313291755680348</v>
      </c>
      <c r="C24" s="55">
        <f>'GDP by Industry'!C24/'GDP by Industry'!C$25*100</f>
        <v>0.6721535812765923</v>
      </c>
      <c r="D24" s="55">
        <f>'GDP by Industry'!D24/'GDP by Industry'!D$25*100</f>
        <v>0.78421373022143426</v>
      </c>
      <c r="E24" s="55">
        <f>'GDP by Industry'!E24/'GDP by Industry'!E$25*100</f>
        <v>0.83333642497236837</v>
      </c>
      <c r="F24" s="55">
        <f>'GDP by Industry'!F24/'GDP by Industry'!F$25*100</f>
        <v>0.91309344034424711</v>
      </c>
      <c r="G24" s="55">
        <f>'GDP by Industry'!G24/'GDP by Industry'!G$25*100</f>
        <v>0.92126610774574902</v>
      </c>
      <c r="H24" s="55">
        <f>'GDP by Industry'!H24/'GDP by Industry'!H$25*100</f>
        <v>0.92856390954918611</v>
      </c>
      <c r="I24" s="55">
        <f>'GDP by Industry'!I24/'GDP by Industry'!I$25*100</f>
        <v>0.89500367274908732</v>
      </c>
      <c r="J24" s="55">
        <f>'GDP by Industry'!J24/'GDP by Industry'!J$25*100</f>
        <v>0.87329303262915703</v>
      </c>
      <c r="K24" s="55">
        <f>'GDP by Industry'!K24/'GDP by Industry'!K$25*100</f>
        <v>0.84826989716358403</v>
      </c>
      <c r="L24" s="55">
        <f>'GDP by Industry'!L24/'GDP by Industry'!L$25*100</f>
        <v>0.88473956713667079</v>
      </c>
      <c r="M24" s="55">
        <f>'GDP by Industry'!M24/'GDP by Industry'!M$25*100</f>
        <v>0.75322037896832661</v>
      </c>
      <c r="N24" s="55">
        <f>'GDP by Industry'!N24/'GDP by Industry'!N$25*100</f>
        <v>0.82567899817452617</v>
      </c>
      <c r="O24" s="55">
        <f>'GDP by Industry'!O24/'GDP by Industry'!O$25*100</f>
        <v>1.0116934712990149</v>
      </c>
      <c r="P24" s="56">
        <f>'GDP by Industry'!P24/'GDP by Industry'!P$25*100</f>
        <v>1.0081397254445887</v>
      </c>
    </row>
    <row r="25" spans="1:16" ht="14.7" thickBot="1" x14ac:dyDescent="0.6">
      <c r="A25" s="85" t="s">
        <v>13</v>
      </c>
      <c r="B25" s="86">
        <f>'GDP by Industry'!B25/'GDP by Industry'!B$25*100</f>
        <v>100</v>
      </c>
      <c r="C25" s="86">
        <f>'GDP by Industry'!C25/'GDP by Industry'!C$25*100</f>
        <v>100</v>
      </c>
      <c r="D25" s="86">
        <f>'GDP by Industry'!D25/'GDP by Industry'!D$25*100</f>
        <v>100</v>
      </c>
      <c r="E25" s="86">
        <f>'GDP by Industry'!E25/'GDP by Industry'!E$25*100</f>
        <v>100</v>
      </c>
      <c r="F25" s="86">
        <f>'GDP by Industry'!F25/'GDP by Industry'!F$25*100</f>
        <v>100</v>
      </c>
      <c r="G25" s="86">
        <f>'GDP by Industry'!G25/'GDP by Industry'!G$25*100</f>
        <v>100</v>
      </c>
      <c r="H25" s="86">
        <f>'GDP by Industry'!H25/'GDP by Industry'!H$25*100</f>
        <v>100</v>
      </c>
      <c r="I25" s="86">
        <f>'GDP by Industry'!I25/'GDP by Industry'!I$25*100</f>
        <v>100</v>
      </c>
      <c r="J25" s="86">
        <f>'GDP by Industry'!J25/'GDP by Industry'!J$25*100</f>
        <v>100</v>
      </c>
      <c r="K25" s="86">
        <f>'GDP by Industry'!K25/'GDP by Industry'!K$25*100</f>
        <v>100</v>
      </c>
      <c r="L25" s="86">
        <f>'GDP by Industry'!L25/'GDP by Industry'!L$25*100</f>
        <v>100</v>
      </c>
      <c r="M25" s="86">
        <f>'GDP by Industry'!M25/'GDP by Industry'!M$25*100</f>
        <v>100</v>
      </c>
      <c r="N25" s="86">
        <f>'GDP by Industry'!N25/'GDP by Industry'!N$25*100</f>
        <v>100</v>
      </c>
      <c r="O25" s="86">
        <f>'GDP by Industry'!O25/'GDP by Industry'!O$25*100</f>
        <v>100</v>
      </c>
      <c r="P25" s="87">
        <f>'GDP by Industry'!P25/'GDP by Industry'!P$25*100</f>
        <v>100</v>
      </c>
    </row>
    <row r="26" spans="1:16" ht="14.7" thickBot="1" x14ac:dyDescent="0.6">
      <c r="A26" s="7" t="s">
        <v>17</v>
      </c>
    </row>
  </sheetData>
  <sheetProtection algorithmName="SHA-512" hashValue="PY/rLSk7LiE/AyQ7UdeQxwU3HrBarJ23lqszEuoE+Ao9sdM1/ZKVHbR+P9IQp8uQ623mrFi8AsIsxzNvwtmrGQ==" saltValue="fZoxMRIx9JyakX1Gryx8OQ==" spinCount="100000" sheet="1" objects="1" scenarios="1"/>
  <mergeCells count="1">
    <mergeCell ref="A1:P4"/>
  </mergeCells>
  <printOptions gridLines="1"/>
  <pageMargins left="0.7" right="0.7" top="0.75" bottom="0.75" header="0.3" footer="0.3"/>
  <pageSetup paperSize="5" scale="85"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T40"/>
  <sheetViews>
    <sheetView zoomScaleNormal="100" workbookViewId="0">
      <selection activeCell="D18" sqref="D18"/>
    </sheetView>
  </sheetViews>
  <sheetFormatPr defaultRowHeight="14.4" x14ac:dyDescent="0.55000000000000004"/>
  <cols>
    <col min="1" max="1" width="38.68359375" bestFit="1" customWidth="1"/>
    <col min="2" max="7" width="9.578125" bestFit="1" customWidth="1"/>
    <col min="8" max="8" width="9.68359375" customWidth="1"/>
    <col min="9" max="15" width="10.15625" customWidth="1"/>
    <col min="16" max="16" width="9.68359375" customWidth="1"/>
  </cols>
  <sheetData>
    <row r="1" spans="1:18" ht="15" customHeight="1" x14ac:dyDescent="0.55000000000000004">
      <c r="A1" s="180" t="s">
        <v>82</v>
      </c>
      <c r="B1" s="160"/>
      <c r="C1" s="160"/>
      <c r="D1" s="160"/>
      <c r="E1" s="160"/>
      <c r="F1" s="160"/>
      <c r="G1" s="160"/>
      <c r="H1" s="160"/>
      <c r="I1" s="160"/>
      <c r="J1" s="160"/>
      <c r="K1" s="160"/>
      <c r="L1" s="160"/>
      <c r="M1" s="160"/>
      <c r="N1" s="160"/>
      <c r="O1" s="160"/>
      <c r="P1" s="161"/>
    </row>
    <row r="2" spans="1:18" ht="15" customHeight="1" x14ac:dyDescent="0.55000000000000004">
      <c r="A2" s="180"/>
      <c r="B2" s="160"/>
      <c r="C2" s="160"/>
      <c r="D2" s="160"/>
      <c r="E2" s="160"/>
      <c r="F2" s="160"/>
      <c r="G2" s="160"/>
      <c r="H2" s="160"/>
      <c r="I2" s="160"/>
      <c r="J2" s="160"/>
      <c r="K2" s="160"/>
      <c r="L2" s="160"/>
      <c r="M2" s="160"/>
      <c r="N2" s="160"/>
      <c r="O2" s="160"/>
      <c r="P2" s="161"/>
    </row>
    <row r="3" spans="1:18" x14ac:dyDescent="0.55000000000000004">
      <c r="A3" s="180"/>
      <c r="B3" s="160"/>
      <c r="C3" s="160"/>
      <c r="D3" s="160"/>
      <c r="E3" s="160"/>
      <c r="F3" s="160"/>
      <c r="G3" s="160"/>
      <c r="H3" s="160"/>
      <c r="I3" s="160"/>
      <c r="J3" s="160"/>
      <c r="K3" s="160"/>
      <c r="L3" s="160"/>
      <c r="M3" s="160"/>
      <c r="N3" s="160"/>
      <c r="O3" s="160"/>
      <c r="P3" s="161"/>
    </row>
    <row r="4" spans="1:18" x14ac:dyDescent="0.55000000000000004">
      <c r="A4" s="181"/>
      <c r="B4" s="182"/>
      <c r="C4" s="182"/>
      <c r="D4" s="182"/>
      <c r="E4" s="182"/>
      <c r="F4" s="182"/>
      <c r="G4" s="182"/>
      <c r="H4" s="182"/>
      <c r="I4" s="182"/>
      <c r="J4" s="182"/>
      <c r="K4" s="182"/>
      <c r="L4" s="182"/>
      <c r="M4" s="182"/>
      <c r="N4" s="182"/>
      <c r="O4" s="182"/>
      <c r="P4" s="183"/>
    </row>
    <row r="5" spans="1:18" ht="15.9" thickBot="1" x14ac:dyDescent="0.65">
      <c r="A5" s="6"/>
      <c r="B5" s="6"/>
      <c r="C5" s="6"/>
      <c r="D5" s="6"/>
      <c r="E5" s="6"/>
      <c r="F5" s="6"/>
      <c r="G5" s="6"/>
      <c r="H5" s="41"/>
      <c r="I5" s="6"/>
      <c r="J5" s="6"/>
      <c r="K5" s="6"/>
      <c r="L5" s="6"/>
      <c r="M5" s="6"/>
      <c r="N5" s="45"/>
      <c r="O5" s="45"/>
      <c r="P5" s="42" t="s">
        <v>0</v>
      </c>
    </row>
    <row r="6" spans="1:18" ht="14.7" thickBot="1" x14ac:dyDescent="0.6">
      <c r="A6" s="64"/>
      <c r="B6" s="109">
        <v>2010</v>
      </c>
      <c r="C6" s="69">
        <v>2011</v>
      </c>
      <c r="D6" s="69">
        <v>2012</v>
      </c>
      <c r="E6" s="69">
        <v>2013</v>
      </c>
      <c r="F6" s="69">
        <v>2014</v>
      </c>
      <c r="G6" s="69">
        <v>2015</v>
      </c>
      <c r="H6" s="69">
        <v>2016</v>
      </c>
      <c r="I6" s="69">
        <v>2017</v>
      </c>
      <c r="J6" s="69">
        <v>2018</v>
      </c>
      <c r="K6" s="69">
        <v>2019</v>
      </c>
      <c r="L6" s="69">
        <v>2020</v>
      </c>
      <c r="M6" s="69">
        <v>2021</v>
      </c>
      <c r="N6" s="69">
        <v>2022</v>
      </c>
      <c r="O6" s="69">
        <v>2023</v>
      </c>
      <c r="P6" s="71" t="s">
        <v>95</v>
      </c>
      <c r="Q6" s="11"/>
    </row>
    <row r="7" spans="1:18" x14ac:dyDescent="0.55000000000000004">
      <c r="A7" s="62"/>
      <c r="B7" s="62"/>
      <c r="C7" s="62"/>
      <c r="D7" s="62"/>
      <c r="E7" s="62"/>
      <c r="F7" s="62"/>
      <c r="G7" s="62"/>
      <c r="H7" s="62"/>
      <c r="I7" s="62"/>
      <c r="J7" s="62"/>
      <c r="K7" s="62"/>
      <c r="L7" s="62"/>
      <c r="M7" s="62"/>
      <c r="N7" s="64"/>
      <c r="O7" s="64"/>
      <c r="P7" s="65"/>
    </row>
    <row r="8" spans="1:18" x14ac:dyDescent="0.55000000000000004">
      <c r="A8" s="88" t="s">
        <v>32</v>
      </c>
      <c r="B8" s="62"/>
      <c r="C8" s="62"/>
      <c r="D8" s="62"/>
      <c r="E8" s="62"/>
      <c r="F8" s="62"/>
      <c r="G8" s="62"/>
      <c r="H8" s="62"/>
      <c r="I8" s="62"/>
      <c r="J8" s="62"/>
      <c r="K8" s="62"/>
      <c r="L8" s="62"/>
      <c r="M8" s="62"/>
      <c r="N8" s="64"/>
      <c r="O8" s="64"/>
      <c r="P8" s="65"/>
    </row>
    <row r="9" spans="1:18" x14ac:dyDescent="0.55000000000000004">
      <c r="A9" s="89" t="s">
        <v>58</v>
      </c>
      <c r="B9" s="90">
        <f t="shared" ref="B9:I9" si="0">SUM(B10:B11)</f>
        <v>182.13020124020784</v>
      </c>
      <c r="C9" s="90">
        <f t="shared" si="0"/>
        <v>176.90154588066397</v>
      </c>
      <c r="D9" s="90">
        <f t="shared" si="0"/>
        <v>190.02106963272209</v>
      </c>
      <c r="E9" s="90">
        <f t="shared" si="0"/>
        <v>206.07776761460596</v>
      </c>
      <c r="F9" s="90">
        <f t="shared" si="0"/>
        <v>197.03184476091923</v>
      </c>
      <c r="G9" s="90">
        <f t="shared" si="0"/>
        <v>185.81106312565939</v>
      </c>
      <c r="H9" s="90">
        <f t="shared" si="0"/>
        <v>192.62092850427922</v>
      </c>
      <c r="I9" s="90">
        <f t="shared" si="0"/>
        <v>205.0279899513599</v>
      </c>
      <c r="J9" s="90">
        <f t="shared" ref="J9:N9" si="1">SUM(J10:J11)</f>
        <v>260.26699733525345</v>
      </c>
      <c r="K9" s="90">
        <f t="shared" si="1"/>
        <v>278.72893351793834</v>
      </c>
      <c r="L9" s="90">
        <f t="shared" si="1"/>
        <v>334.32704016555965</v>
      </c>
      <c r="M9" s="90">
        <f t="shared" si="1"/>
        <v>235.60213113965443</v>
      </c>
      <c r="N9" s="90">
        <f t="shared" si="1"/>
        <v>199.46234253706848</v>
      </c>
      <c r="O9" s="90">
        <f t="shared" ref="O9:P9" si="2">SUM(O10:O11)</f>
        <v>238.71607044381776</v>
      </c>
      <c r="P9" s="91">
        <f t="shared" si="2"/>
        <v>236.24765198260812</v>
      </c>
      <c r="R9" s="39"/>
    </row>
    <row r="10" spans="1:18" x14ac:dyDescent="0.55000000000000004">
      <c r="A10" s="62" t="s">
        <v>59</v>
      </c>
      <c r="B10" s="92">
        <v>10.811866346962248</v>
      </c>
      <c r="C10" s="92">
        <v>12.60542516945552</v>
      </c>
      <c r="D10" s="92">
        <v>12.060454415359343</v>
      </c>
      <c r="E10" s="92">
        <v>8.3563073206500391</v>
      </c>
      <c r="F10" s="92">
        <v>7.4950384094697036</v>
      </c>
      <c r="G10" s="92">
        <v>3.6392963561858229</v>
      </c>
      <c r="H10" s="92">
        <v>4.2459342091501302</v>
      </c>
      <c r="I10" s="92">
        <v>6.714416365078665</v>
      </c>
      <c r="J10" s="92">
        <v>7.7395032735615503</v>
      </c>
      <c r="K10" s="92">
        <v>4.1393741150747054</v>
      </c>
      <c r="L10" s="92">
        <v>10.648431647600459</v>
      </c>
      <c r="M10" s="92">
        <v>10.297045713464897</v>
      </c>
      <c r="N10" s="92">
        <v>10.490630804279649</v>
      </c>
      <c r="O10" s="92">
        <v>12.24615343529412</v>
      </c>
      <c r="P10" s="93">
        <v>11.347188280780694</v>
      </c>
      <c r="R10" s="39"/>
    </row>
    <row r="11" spans="1:18" x14ac:dyDescent="0.55000000000000004">
      <c r="A11" s="94" t="s">
        <v>60</v>
      </c>
      <c r="B11" s="95">
        <f t="shared" ref="B11:M11" si="3">SUM(B12:B15)</f>
        <v>171.31833489324561</v>
      </c>
      <c r="C11" s="95">
        <f t="shared" si="3"/>
        <v>164.29612071120846</v>
      </c>
      <c r="D11" s="95">
        <f t="shared" si="3"/>
        <v>177.96061521736274</v>
      </c>
      <c r="E11" s="95">
        <f t="shared" si="3"/>
        <v>197.72146029395591</v>
      </c>
      <c r="F11" s="95">
        <f t="shared" si="3"/>
        <v>189.53680635144951</v>
      </c>
      <c r="G11" s="95">
        <f t="shared" si="3"/>
        <v>182.17176676947358</v>
      </c>
      <c r="H11" s="95">
        <f t="shared" si="3"/>
        <v>188.37499429512908</v>
      </c>
      <c r="I11" s="95">
        <f t="shared" si="3"/>
        <v>198.31357358628122</v>
      </c>
      <c r="J11" s="95">
        <f t="shared" si="3"/>
        <v>252.52749406169193</v>
      </c>
      <c r="K11" s="95">
        <f t="shared" si="3"/>
        <v>274.58955940286364</v>
      </c>
      <c r="L11" s="95">
        <f t="shared" si="3"/>
        <v>323.67860851795922</v>
      </c>
      <c r="M11" s="95">
        <f t="shared" si="3"/>
        <v>225.30508542618955</v>
      </c>
      <c r="N11" s="95">
        <f t="shared" ref="N11" si="4">SUM(N12:N15)</f>
        <v>188.97171173278883</v>
      </c>
      <c r="O11" s="95">
        <f t="shared" ref="O11:P11" si="5">SUM(O12:O15)</f>
        <v>226.46991700852362</v>
      </c>
      <c r="P11" s="96">
        <f t="shared" si="5"/>
        <v>224.90046370182742</v>
      </c>
      <c r="R11" s="39"/>
    </row>
    <row r="12" spans="1:18" x14ac:dyDescent="0.55000000000000004">
      <c r="A12" s="62" t="s">
        <v>61</v>
      </c>
      <c r="B12" s="92">
        <v>68.280451773823572</v>
      </c>
      <c r="C12" s="92">
        <v>56.102734546075169</v>
      </c>
      <c r="D12" s="92">
        <v>72.85086674110795</v>
      </c>
      <c r="E12" s="92">
        <v>85.60139433192694</v>
      </c>
      <c r="F12" s="92">
        <v>81.80501461967188</v>
      </c>
      <c r="G12" s="92">
        <v>75.227171645410948</v>
      </c>
      <c r="H12" s="92">
        <v>79.066990623180018</v>
      </c>
      <c r="I12" s="92">
        <v>82.570552524976861</v>
      </c>
      <c r="J12" s="92">
        <v>130.05528715327239</v>
      </c>
      <c r="K12" s="92">
        <v>162.71302362934296</v>
      </c>
      <c r="L12" s="92">
        <v>216.14787294912236</v>
      </c>
      <c r="M12" s="92">
        <v>114.13285514641665</v>
      </c>
      <c r="N12" s="92">
        <v>81.61576637538316</v>
      </c>
      <c r="O12" s="92">
        <v>114.95787539207181</v>
      </c>
      <c r="P12" s="93">
        <v>111.06048988990737</v>
      </c>
      <c r="R12" s="39"/>
    </row>
    <row r="13" spans="1:18" x14ac:dyDescent="0.55000000000000004">
      <c r="A13" s="62" t="s">
        <v>62</v>
      </c>
      <c r="B13" s="92">
        <v>78.041265129977319</v>
      </c>
      <c r="C13" s="92">
        <v>88.133492990270994</v>
      </c>
      <c r="D13" s="92">
        <v>83.237278084991985</v>
      </c>
      <c r="E13" s="92">
        <v>78.337218125153001</v>
      </c>
      <c r="F13" s="92">
        <v>83.99479231415701</v>
      </c>
      <c r="G13" s="92">
        <v>85.015149241338619</v>
      </c>
      <c r="H13" s="92">
        <v>84.030332685567672</v>
      </c>
      <c r="I13" s="92">
        <v>85.190266941366218</v>
      </c>
      <c r="J13" s="92">
        <v>92.40019734978442</v>
      </c>
      <c r="K13" s="92">
        <v>97.15150541141395</v>
      </c>
      <c r="L13" s="92">
        <v>89.050409233748553</v>
      </c>
      <c r="M13" s="92">
        <v>94.305350216459459</v>
      </c>
      <c r="N13" s="92">
        <v>92.111065146165288</v>
      </c>
      <c r="O13" s="92">
        <v>95.188087074248045</v>
      </c>
      <c r="P13" s="93">
        <v>94.776018879058896</v>
      </c>
      <c r="R13" s="39"/>
    </row>
    <row r="14" spans="1:18" x14ac:dyDescent="0.55000000000000004">
      <c r="A14" s="62" t="s">
        <v>63</v>
      </c>
      <c r="B14" s="92">
        <v>1.7921080198323946</v>
      </c>
      <c r="C14" s="92">
        <v>1.903302011035521</v>
      </c>
      <c r="D14" s="92">
        <v>1.9117370060999037</v>
      </c>
      <c r="E14" s="92">
        <v>1.8962564159098607</v>
      </c>
      <c r="F14" s="92">
        <v>1.9756804289857675</v>
      </c>
      <c r="G14" s="92">
        <v>1.9566437690511138</v>
      </c>
      <c r="H14" s="92">
        <v>1.9613042175035142</v>
      </c>
      <c r="I14" s="92">
        <v>2.0027107879040043</v>
      </c>
      <c r="J14" s="92">
        <v>2.405241890114818</v>
      </c>
      <c r="K14" s="92">
        <v>2.6781012152719845</v>
      </c>
      <c r="L14" s="92">
        <v>2.839478912601435</v>
      </c>
      <c r="M14" s="92">
        <v>2.3477644797220201</v>
      </c>
      <c r="N14" s="92">
        <v>2.1216894180260253</v>
      </c>
      <c r="O14" s="92">
        <v>2.3684997858170314</v>
      </c>
      <c r="P14" s="93">
        <v>2.3388822620711753</v>
      </c>
      <c r="R14" s="39"/>
    </row>
    <row r="15" spans="1:18" x14ac:dyDescent="0.55000000000000004">
      <c r="A15" s="62" t="s">
        <v>64</v>
      </c>
      <c r="B15" s="92">
        <v>23.2045099696123</v>
      </c>
      <c r="C15" s="92">
        <v>18.156591163826764</v>
      </c>
      <c r="D15" s="92">
        <v>19.960733385162882</v>
      </c>
      <c r="E15" s="92">
        <v>31.886591420966095</v>
      </c>
      <c r="F15" s="92">
        <v>21.761318988634844</v>
      </c>
      <c r="G15" s="92">
        <v>19.972802113672909</v>
      </c>
      <c r="H15" s="92">
        <v>23.316366768877888</v>
      </c>
      <c r="I15" s="92">
        <v>28.55004333203415</v>
      </c>
      <c r="J15" s="92">
        <v>27.666767668520279</v>
      </c>
      <c r="K15" s="92">
        <v>12.046929146834758</v>
      </c>
      <c r="L15" s="92">
        <v>15.640847422486901</v>
      </c>
      <c r="M15" s="92">
        <v>14.519115583591431</v>
      </c>
      <c r="N15" s="92">
        <v>13.123190793214389</v>
      </c>
      <c r="O15" s="92">
        <v>13.955454756386736</v>
      </c>
      <c r="P15" s="93">
        <v>16.725072670789974</v>
      </c>
      <c r="R15" s="39"/>
    </row>
    <row r="16" spans="1:18" x14ac:dyDescent="0.55000000000000004">
      <c r="A16" s="62"/>
      <c r="B16" s="92"/>
      <c r="C16" s="92"/>
      <c r="D16" s="92"/>
      <c r="E16" s="92"/>
      <c r="F16" s="92"/>
      <c r="G16" s="92"/>
      <c r="H16" s="62"/>
      <c r="I16" s="90"/>
      <c r="J16" s="90"/>
      <c r="K16" s="62"/>
      <c r="L16" s="62"/>
      <c r="M16" s="62"/>
      <c r="N16" s="62"/>
      <c r="O16" s="62"/>
      <c r="P16" s="65"/>
      <c r="R16" s="39"/>
    </row>
    <row r="17" spans="1:20" x14ac:dyDescent="0.55000000000000004">
      <c r="A17" s="88" t="s">
        <v>3</v>
      </c>
      <c r="B17" s="92"/>
      <c r="C17" s="92"/>
      <c r="D17" s="92"/>
      <c r="E17" s="92"/>
      <c r="F17" s="92"/>
      <c r="G17" s="92"/>
      <c r="H17" s="62"/>
      <c r="I17" s="90"/>
      <c r="J17" s="90"/>
      <c r="K17" s="62"/>
      <c r="L17" s="62"/>
      <c r="M17" s="62"/>
      <c r="N17" s="62"/>
      <c r="O17" s="62"/>
      <c r="P17" s="65"/>
      <c r="R17" s="39"/>
    </row>
    <row r="18" spans="1:20" x14ac:dyDescent="0.55000000000000004">
      <c r="A18" s="89" t="s">
        <v>58</v>
      </c>
      <c r="B18" s="90">
        <f t="shared" ref="B18:M18" si="6">SUM(B19:B24)</f>
        <v>597.33246806347051</v>
      </c>
      <c r="C18" s="90">
        <f t="shared" si="6"/>
        <v>647.59074474618501</v>
      </c>
      <c r="D18" s="90">
        <f t="shared" si="6"/>
        <v>590.47039630731535</v>
      </c>
      <c r="E18" s="90">
        <f t="shared" si="6"/>
        <v>620.57232031714682</v>
      </c>
      <c r="F18" s="90">
        <f t="shared" si="6"/>
        <v>592.59034198112738</v>
      </c>
      <c r="G18" s="90">
        <f t="shared" si="6"/>
        <v>636.27201526733916</v>
      </c>
      <c r="H18" s="90">
        <f t="shared" si="6"/>
        <v>634.84867985797723</v>
      </c>
      <c r="I18" s="90">
        <f t="shared" si="6"/>
        <v>649.7575570934913</v>
      </c>
      <c r="J18" s="90">
        <f t="shared" si="6"/>
        <v>635.46653904606444</v>
      </c>
      <c r="K18" s="90">
        <f t="shared" si="6"/>
        <v>646.59186467926349</v>
      </c>
      <c r="L18" s="90">
        <f t="shared" si="6"/>
        <v>550.91870118526003</v>
      </c>
      <c r="M18" s="90">
        <f t="shared" si="6"/>
        <v>571.59707968550424</v>
      </c>
      <c r="N18" s="90">
        <f t="shared" ref="N18" si="7">SUM(N19:N24)</f>
        <v>709.65892676773296</v>
      </c>
      <c r="O18" s="90">
        <f t="shared" ref="O18:P18" si="8">SUM(O19:O24)</f>
        <v>744.22271915954843</v>
      </c>
      <c r="P18" s="91">
        <f t="shared" si="8"/>
        <v>752.09212062166137</v>
      </c>
      <c r="Q18" s="39"/>
      <c r="R18" s="39"/>
      <c r="T18" s="40"/>
    </row>
    <row r="19" spans="1:20" x14ac:dyDescent="0.55000000000000004">
      <c r="A19" s="62" t="s">
        <v>65</v>
      </c>
      <c r="B19" s="92">
        <v>258.58548229755837</v>
      </c>
      <c r="C19" s="92">
        <v>277.79364199527322</v>
      </c>
      <c r="D19" s="92">
        <v>265.69180877320412</v>
      </c>
      <c r="E19" s="92">
        <v>288.42224240613837</v>
      </c>
      <c r="F19" s="92">
        <v>280.91323082072273</v>
      </c>
      <c r="G19" s="92">
        <v>285.48662829038904</v>
      </c>
      <c r="H19" s="92">
        <v>297.47679554058737</v>
      </c>
      <c r="I19" s="92">
        <v>299.68776397548049</v>
      </c>
      <c r="J19" s="92">
        <v>290.72156201500616</v>
      </c>
      <c r="K19" s="92">
        <v>291.63444045900263</v>
      </c>
      <c r="L19" s="92">
        <v>242.8198678265546</v>
      </c>
      <c r="M19" s="92">
        <v>264.284922128093</v>
      </c>
      <c r="N19" s="92">
        <v>316.45293243660331</v>
      </c>
      <c r="O19" s="92">
        <v>344.38142913473769</v>
      </c>
      <c r="P19" s="93">
        <v>343.19672428302312</v>
      </c>
      <c r="Q19" s="39"/>
      <c r="R19" s="39"/>
      <c r="T19" s="40"/>
    </row>
    <row r="20" spans="1:20" x14ac:dyDescent="0.55000000000000004">
      <c r="A20" s="62" t="s">
        <v>66</v>
      </c>
      <c r="B20" s="92">
        <v>12.295616077599536</v>
      </c>
      <c r="C20" s="92">
        <v>14.537415503143713</v>
      </c>
      <c r="D20" s="92">
        <v>20.561386734702094</v>
      </c>
      <c r="E20" s="92">
        <v>12.80237951300548</v>
      </c>
      <c r="F20" s="92">
        <v>10.569887591299288</v>
      </c>
      <c r="G20" s="92">
        <v>16.192866330974592</v>
      </c>
      <c r="H20" s="92">
        <v>14.790466725158723</v>
      </c>
      <c r="I20" s="92">
        <v>14.867485039867761</v>
      </c>
      <c r="J20" s="92">
        <v>13.326647264283308</v>
      </c>
      <c r="K20" s="92">
        <v>13.197391440809479</v>
      </c>
      <c r="L20" s="92">
        <v>10.921637324721747</v>
      </c>
      <c r="M20" s="92">
        <v>9.9329054267837265</v>
      </c>
      <c r="N20" s="92">
        <v>9.6270374446880744</v>
      </c>
      <c r="O20" s="92">
        <v>9.7040768321627269</v>
      </c>
      <c r="P20" s="93">
        <v>9.7715756073336166</v>
      </c>
      <c r="Q20" s="39"/>
      <c r="R20" s="39"/>
      <c r="T20" s="40"/>
    </row>
    <row r="21" spans="1:20" x14ac:dyDescent="0.55000000000000004">
      <c r="A21" s="62" t="s">
        <v>67</v>
      </c>
      <c r="B21" s="92">
        <v>37.106063652730228</v>
      </c>
      <c r="C21" s="92">
        <v>35.016758882556537</v>
      </c>
      <c r="D21" s="92">
        <v>27.354599800867572</v>
      </c>
      <c r="E21" s="92">
        <v>34.913478475550768</v>
      </c>
      <c r="F21" s="92">
        <v>30.717022621779744</v>
      </c>
      <c r="G21" s="92">
        <v>37.052132165343167</v>
      </c>
      <c r="H21" s="92">
        <v>39.187615474011174</v>
      </c>
      <c r="I21" s="92">
        <v>38.897361426331912</v>
      </c>
      <c r="J21" s="92">
        <v>36.365795393410856</v>
      </c>
      <c r="K21" s="92">
        <v>35.019034169024728</v>
      </c>
      <c r="L21" s="92">
        <v>34.273601723026168</v>
      </c>
      <c r="M21" s="92">
        <v>33.841148540517885</v>
      </c>
      <c r="N21" s="92">
        <v>34.104164721376847</v>
      </c>
      <c r="O21" s="92">
        <v>34.431400360172731</v>
      </c>
      <c r="P21" s="93">
        <v>33.979547864293686</v>
      </c>
      <c r="Q21" s="39"/>
      <c r="R21" s="39"/>
      <c r="T21" s="40"/>
    </row>
    <row r="22" spans="1:20" x14ac:dyDescent="0.55000000000000004">
      <c r="A22" s="62" t="s">
        <v>68</v>
      </c>
      <c r="B22" s="92">
        <v>40.946533812022572</v>
      </c>
      <c r="C22" s="92">
        <v>72.431184426597113</v>
      </c>
      <c r="D22" s="92">
        <v>68.764166142147715</v>
      </c>
      <c r="E22" s="92">
        <v>72.796420100385603</v>
      </c>
      <c r="F22" s="92">
        <v>68.725311359843261</v>
      </c>
      <c r="G22" s="92">
        <v>71.678713469836723</v>
      </c>
      <c r="H22" s="92">
        <v>67.502385228984451</v>
      </c>
      <c r="I22" s="92">
        <v>68.365463044573787</v>
      </c>
      <c r="J22" s="92">
        <v>68.765437734739109</v>
      </c>
      <c r="K22" s="92">
        <v>74.310750364232888</v>
      </c>
      <c r="L22" s="92">
        <v>65.739432530872122</v>
      </c>
      <c r="M22" s="92">
        <v>67.402921731483289</v>
      </c>
      <c r="N22" s="92">
        <v>89.048754299664282</v>
      </c>
      <c r="O22" s="92">
        <v>91.450697533841378</v>
      </c>
      <c r="P22" s="93">
        <v>101.08583822701863</v>
      </c>
      <c r="Q22" s="39"/>
      <c r="R22" s="39"/>
      <c r="T22" s="40"/>
    </row>
    <row r="23" spans="1:20" x14ac:dyDescent="0.55000000000000004">
      <c r="A23" s="62" t="s">
        <v>69</v>
      </c>
      <c r="B23" s="92">
        <v>132.04969232180531</v>
      </c>
      <c r="C23" s="92">
        <v>128.85021597646065</v>
      </c>
      <c r="D23" s="92">
        <v>112.29706693831939</v>
      </c>
      <c r="E23" s="92">
        <v>116.61514970898395</v>
      </c>
      <c r="F23" s="92">
        <v>110.71279426224108</v>
      </c>
      <c r="G23" s="92">
        <v>72.046081123804925</v>
      </c>
      <c r="H23" s="92">
        <v>65.675304675699152</v>
      </c>
      <c r="I23" s="92">
        <v>67.371159896682641</v>
      </c>
      <c r="J23" s="92">
        <v>65.571256548966957</v>
      </c>
      <c r="K23" s="92">
        <v>63.432477331739229</v>
      </c>
      <c r="L23" s="92">
        <v>63.278979390424411</v>
      </c>
      <c r="M23" s="92">
        <v>73.46683840565936</v>
      </c>
      <c r="N23" s="92">
        <v>87.492090888195406</v>
      </c>
      <c r="O23" s="92">
        <v>84.698318599515261</v>
      </c>
      <c r="P23" s="93">
        <v>73.812436682577925</v>
      </c>
      <c r="Q23" s="39"/>
      <c r="R23" s="39"/>
      <c r="T23" s="40"/>
    </row>
    <row r="24" spans="1:20" x14ac:dyDescent="0.55000000000000004">
      <c r="A24" s="62" t="s">
        <v>70</v>
      </c>
      <c r="B24" s="92">
        <v>116.34907990175444</v>
      </c>
      <c r="C24" s="92">
        <v>118.96152796215375</v>
      </c>
      <c r="D24" s="92">
        <v>95.801367918074519</v>
      </c>
      <c r="E24" s="92">
        <v>95.022650113082747</v>
      </c>
      <c r="F24" s="92">
        <v>90.952095325241316</v>
      </c>
      <c r="G24" s="92">
        <v>153.81559388699068</v>
      </c>
      <c r="H24" s="92">
        <v>150.21611221353629</v>
      </c>
      <c r="I24" s="92">
        <v>160.56832371055478</v>
      </c>
      <c r="J24" s="92">
        <v>160.71584008965803</v>
      </c>
      <c r="K24" s="92">
        <v>168.99777091445449</v>
      </c>
      <c r="L24" s="92">
        <v>133.88518238966091</v>
      </c>
      <c r="M24" s="92">
        <v>122.66834345296689</v>
      </c>
      <c r="N24" s="92">
        <v>172.93394697720504</v>
      </c>
      <c r="O24" s="92">
        <v>179.55679669911859</v>
      </c>
      <c r="P24" s="93">
        <v>190.24599795741449</v>
      </c>
      <c r="Q24" s="39"/>
      <c r="R24" s="39"/>
      <c r="T24" s="40"/>
    </row>
    <row r="25" spans="1:20" x14ac:dyDescent="0.55000000000000004">
      <c r="A25" s="62"/>
      <c r="B25" s="92"/>
      <c r="C25" s="92"/>
      <c r="D25" s="92"/>
      <c r="E25" s="92"/>
      <c r="F25" s="92"/>
      <c r="G25" s="92"/>
      <c r="H25" s="62"/>
      <c r="I25" s="90"/>
      <c r="J25" s="90"/>
      <c r="K25" s="90"/>
      <c r="L25" s="62"/>
      <c r="M25" s="62"/>
      <c r="N25" s="62"/>
      <c r="O25" s="62"/>
      <c r="P25" s="65"/>
      <c r="Q25" s="40"/>
      <c r="R25" s="39"/>
      <c r="T25" s="40"/>
    </row>
    <row r="26" spans="1:20" x14ac:dyDescent="0.55000000000000004">
      <c r="A26" s="88" t="s">
        <v>8</v>
      </c>
      <c r="B26" s="92"/>
      <c r="C26" s="92"/>
      <c r="D26" s="92"/>
      <c r="E26" s="92"/>
      <c r="F26" s="92"/>
      <c r="G26" s="92"/>
      <c r="H26" s="92"/>
      <c r="I26" s="92"/>
      <c r="J26" s="92"/>
      <c r="K26" s="92"/>
      <c r="L26" s="92"/>
      <c r="M26" s="92"/>
      <c r="N26" s="92"/>
      <c r="O26" s="92"/>
      <c r="P26" s="93"/>
      <c r="Q26" s="40"/>
      <c r="R26" s="39"/>
      <c r="T26" s="40"/>
    </row>
    <row r="27" spans="1:20" x14ac:dyDescent="0.55000000000000004">
      <c r="A27" s="89" t="s">
        <v>58</v>
      </c>
      <c r="B27" s="90">
        <f>'GDP by Industry'!B15</f>
        <v>1030.4777676804129</v>
      </c>
      <c r="C27" s="90">
        <f>'GDP by Industry'!C15</f>
        <v>944.45028330091054</v>
      </c>
      <c r="D27" s="90">
        <f>'GDP by Industry'!D15</f>
        <v>906.76117012280781</v>
      </c>
      <c r="E27" s="90">
        <f>'GDP by Industry'!E15</f>
        <v>1014.5501817673081</v>
      </c>
      <c r="F27" s="90">
        <f>'GDP by Industry'!F15</f>
        <v>987.41772436882138</v>
      </c>
      <c r="G27" s="90">
        <f>'GDP by Industry'!G15</f>
        <v>980.5000017039157</v>
      </c>
      <c r="H27" s="90">
        <f>'GDP by Industry'!H15</f>
        <v>1039.4902857963421</v>
      </c>
      <c r="I27" s="90">
        <f>'GDP by Industry'!I15</f>
        <v>1128.6879594039494</v>
      </c>
      <c r="J27" s="90">
        <f>'GDP by Industry'!J15</f>
        <v>1240.2097861634338</v>
      </c>
      <c r="K27" s="90">
        <f>'GDP by Industry'!K15</f>
        <v>1351.9032341110212</v>
      </c>
      <c r="L27" s="90">
        <f>'GDP by Industry'!L15</f>
        <v>669.16749215998038</v>
      </c>
      <c r="M27" s="90">
        <f>'GDP by Industry'!M15</f>
        <v>561.95158588168738</v>
      </c>
      <c r="N27" s="90">
        <f>'GDP by Industry'!N15</f>
        <v>1179.7598023459559</v>
      </c>
      <c r="O27" s="90">
        <f>'GDP by Industry'!O15</f>
        <v>1530.7896071801306</v>
      </c>
      <c r="P27" s="91">
        <f>'GDP by Industry'!P15</f>
        <v>1698.2280794358894</v>
      </c>
      <c r="Q27" s="40"/>
      <c r="R27" s="39"/>
      <c r="T27" s="40"/>
    </row>
    <row r="28" spans="1:20" x14ac:dyDescent="0.55000000000000004">
      <c r="A28" s="62" t="s">
        <v>91</v>
      </c>
      <c r="B28" s="92">
        <v>756.08706993987164</v>
      </c>
      <c r="C28" s="92">
        <v>667.330722019424</v>
      </c>
      <c r="D28" s="92">
        <v>623.9888720999171</v>
      </c>
      <c r="E28" s="92">
        <v>712.94563765849898</v>
      </c>
      <c r="F28" s="92">
        <v>682.96287498750826</v>
      </c>
      <c r="G28" s="92">
        <v>666.40642312457419</v>
      </c>
      <c r="H28" s="92">
        <v>639.66355689562249</v>
      </c>
      <c r="I28" s="92">
        <v>673.14840289482788</v>
      </c>
      <c r="J28" s="92">
        <v>747.98263124141772</v>
      </c>
      <c r="K28" s="92">
        <v>876.46754683199345</v>
      </c>
      <c r="L28" s="92">
        <v>354.26822430028477</v>
      </c>
      <c r="M28" s="92">
        <v>273.8080654447931</v>
      </c>
      <c r="N28" s="92">
        <v>702.38286327074672</v>
      </c>
      <c r="O28" s="92">
        <v>977.31083740067481</v>
      </c>
      <c r="P28" s="93">
        <v>1117.304778941643</v>
      </c>
      <c r="Q28" s="40"/>
      <c r="R28" s="39"/>
      <c r="T28" s="40"/>
    </row>
    <row r="29" spans="1:20" x14ac:dyDescent="0.55000000000000004">
      <c r="A29" s="62" t="s">
        <v>92</v>
      </c>
      <c r="B29" s="92">
        <v>274.39069774054133</v>
      </c>
      <c r="C29" s="92">
        <v>277.11956128148654</v>
      </c>
      <c r="D29" s="92">
        <v>282.77229802289065</v>
      </c>
      <c r="E29" s="92">
        <v>301.60454410880902</v>
      </c>
      <c r="F29" s="92">
        <v>304.45484938131307</v>
      </c>
      <c r="G29" s="92">
        <v>314.09357857934151</v>
      </c>
      <c r="H29" s="92">
        <v>399.8267289007195</v>
      </c>
      <c r="I29" s="92">
        <v>455.53955650912161</v>
      </c>
      <c r="J29" s="92">
        <v>492.2271549220161</v>
      </c>
      <c r="K29" s="92">
        <v>475.43568727902795</v>
      </c>
      <c r="L29" s="92">
        <v>314.89926785969561</v>
      </c>
      <c r="M29" s="92">
        <v>288.14352043689422</v>
      </c>
      <c r="N29" s="92">
        <v>477.37693907520918</v>
      </c>
      <c r="O29" s="92">
        <v>553.47876977945566</v>
      </c>
      <c r="P29" s="93">
        <v>580.9233004942464</v>
      </c>
      <c r="Q29" s="40"/>
      <c r="R29" s="39"/>
      <c r="T29" s="40"/>
    </row>
    <row r="30" spans="1:20" x14ac:dyDescent="0.55000000000000004">
      <c r="A30" s="62"/>
      <c r="B30" s="92"/>
      <c r="C30" s="92"/>
      <c r="D30" s="92"/>
      <c r="E30" s="92"/>
      <c r="F30" s="92"/>
      <c r="G30" s="92"/>
      <c r="H30" s="92"/>
      <c r="I30" s="92"/>
      <c r="J30" s="92"/>
      <c r="K30" s="92"/>
      <c r="L30" s="92"/>
      <c r="M30" s="92"/>
      <c r="N30" s="92"/>
      <c r="O30" s="92"/>
      <c r="P30" s="93"/>
      <c r="Q30" s="40"/>
      <c r="R30" s="39"/>
      <c r="T30" s="40"/>
    </row>
    <row r="31" spans="1:20" x14ac:dyDescent="0.55000000000000004">
      <c r="A31" s="88" t="s">
        <v>76</v>
      </c>
      <c r="B31" s="92"/>
      <c r="C31" s="92"/>
      <c r="D31" s="92"/>
      <c r="E31" s="92"/>
      <c r="F31" s="92"/>
      <c r="G31" s="92"/>
      <c r="H31" s="92"/>
      <c r="I31" s="92"/>
      <c r="J31" s="92"/>
      <c r="K31" s="92"/>
      <c r="L31" s="92"/>
      <c r="M31" s="92"/>
      <c r="N31" s="92"/>
      <c r="O31" s="92"/>
      <c r="P31" s="93"/>
      <c r="Q31" s="40"/>
      <c r="R31" s="39"/>
      <c r="T31" s="40"/>
    </row>
    <row r="32" spans="1:20" x14ac:dyDescent="0.55000000000000004">
      <c r="A32" s="89" t="s">
        <v>58</v>
      </c>
      <c r="B32" s="90">
        <f>'GDP by Industry'!B17</f>
        <v>885.53943885467152</v>
      </c>
      <c r="C32" s="90">
        <f>'GDP by Industry'!C17</f>
        <v>834.49907045562668</v>
      </c>
      <c r="D32" s="90">
        <f>'GDP by Industry'!D17</f>
        <v>829.35122214070157</v>
      </c>
      <c r="E32" s="90">
        <f>'GDP by Industry'!E17</f>
        <v>837.56587370707143</v>
      </c>
      <c r="F32" s="90">
        <f>'GDP by Industry'!F17</f>
        <v>844.24712364771881</v>
      </c>
      <c r="G32" s="90">
        <f>'GDP by Industry'!G17</f>
        <v>912.41651443595663</v>
      </c>
      <c r="H32" s="90">
        <f>'GDP by Industry'!H17</f>
        <v>901.96189780091527</v>
      </c>
      <c r="I32" s="90">
        <f>'GDP by Industry'!I17</f>
        <v>942.46659649661774</v>
      </c>
      <c r="J32" s="90">
        <f>'GDP by Industry'!J17</f>
        <v>927.90029748374013</v>
      </c>
      <c r="K32" s="90">
        <f>'GDP by Industry'!K17</f>
        <v>955.74828501460161</v>
      </c>
      <c r="L32" s="90">
        <f>'GDP by Industry'!L17</f>
        <v>931.43230406776638</v>
      </c>
      <c r="M32" s="90">
        <f>'GDP by Industry'!M17</f>
        <v>873.86293650119126</v>
      </c>
      <c r="N32" s="90">
        <f>'GDP by Industry'!N17</f>
        <v>874.9177448882167</v>
      </c>
      <c r="O32" s="90">
        <f>'GDP by Industry'!O17</f>
        <v>914.05463884520327</v>
      </c>
      <c r="P32" s="91">
        <f>'GDP by Industry'!P17</f>
        <v>943.33190444122988</v>
      </c>
      <c r="Q32" s="40"/>
      <c r="R32" s="39"/>
      <c r="T32" s="40"/>
    </row>
    <row r="33" spans="1:20" x14ac:dyDescent="0.55000000000000004">
      <c r="A33" s="62" t="s">
        <v>93</v>
      </c>
      <c r="B33" s="92">
        <v>664.60620037804495</v>
      </c>
      <c r="C33" s="92">
        <v>619.18392641528783</v>
      </c>
      <c r="D33" s="92">
        <v>612.90245217239772</v>
      </c>
      <c r="E33" s="92">
        <v>584.36313061591284</v>
      </c>
      <c r="F33" s="92">
        <v>537.44524368166515</v>
      </c>
      <c r="G33" s="92">
        <v>590.2115435752969</v>
      </c>
      <c r="H33" s="92">
        <v>583.44880383524503</v>
      </c>
      <c r="I33" s="92">
        <v>610.61780109360643</v>
      </c>
      <c r="J33" s="92">
        <v>591.16698093261948</v>
      </c>
      <c r="K33" s="92">
        <v>580.35575652485625</v>
      </c>
      <c r="L33" s="92">
        <v>566.22133965371734</v>
      </c>
      <c r="M33" s="92">
        <v>505.44384156288697</v>
      </c>
      <c r="N33" s="92">
        <v>477.03311400812271</v>
      </c>
      <c r="O33" s="92">
        <v>478.57456893072799</v>
      </c>
      <c r="P33" s="93">
        <v>507.38935162287072</v>
      </c>
      <c r="Q33" s="40"/>
      <c r="R33" s="39"/>
      <c r="T33" s="40"/>
    </row>
    <row r="34" spans="1:20" x14ac:dyDescent="0.55000000000000004">
      <c r="A34" s="62" t="s">
        <v>94</v>
      </c>
      <c r="B34" s="92">
        <v>220.93323847662668</v>
      </c>
      <c r="C34" s="92">
        <v>215.31514404033891</v>
      </c>
      <c r="D34" s="92">
        <v>216.44876996830376</v>
      </c>
      <c r="E34" s="92">
        <v>253.20274309115868</v>
      </c>
      <c r="F34" s="92">
        <v>306.80187996605366</v>
      </c>
      <c r="G34" s="92">
        <v>322.20497086065967</v>
      </c>
      <c r="H34" s="92">
        <v>318.51309396567029</v>
      </c>
      <c r="I34" s="92">
        <v>331.84879540301142</v>
      </c>
      <c r="J34" s="92">
        <v>336.73331655112071</v>
      </c>
      <c r="K34" s="92">
        <v>375.39252848974536</v>
      </c>
      <c r="L34" s="92">
        <v>365.21096441404899</v>
      </c>
      <c r="M34" s="92">
        <v>368.41909493830434</v>
      </c>
      <c r="N34" s="92">
        <v>397.88463088009388</v>
      </c>
      <c r="O34" s="92">
        <v>435.48006991447534</v>
      </c>
      <c r="P34" s="93">
        <v>435.9425528183591</v>
      </c>
      <c r="Q34" s="40"/>
      <c r="R34" s="39"/>
      <c r="T34" s="40"/>
    </row>
    <row r="35" spans="1:20" x14ac:dyDescent="0.55000000000000004">
      <c r="A35" s="62"/>
      <c r="B35" s="92"/>
      <c r="C35" s="92"/>
      <c r="D35" s="92"/>
      <c r="E35" s="92"/>
      <c r="F35" s="92"/>
      <c r="G35" s="92"/>
      <c r="H35" s="62"/>
      <c r="I35" s="90"/>
      <c r="J35" s="90"/>
      <c r="K35" s="90"/>
      <c r="L35" s="62"/>
      <c r="M35" s="62"/>
      <c r="N35" s="62"/>
      <c r="O35" s="62"/>
      <c r="P35" s="65"/>
      <c r="Q35" s="40"/>
      <c r="R35" s="39"/>
      <c r="T35" s="40"/>
    </row>
    <row r="36" spans="1:20" x14ac:dyDescent="0.55000000000000004">
      <c r="A36" s="88" t="s">
        <v>71</v>
      </c>
      <c r="B36" s="97">
        <f>+B9+B18+B27+B32</f>
        <v>2695.4798758387628</v>
      </c>
      <c r="C36" s="97">
        <f t="shared" ref="C36:P36" si="9">+C9+C18+C27+C32</f>
        <v>2603.4416443833861</v>
      </c>
      <c r="D36" s="97">
        <f t="shared" si="9"/>
        <v>2516.6038582035471</v>
      </c>
      <c r="E36" s="97">
        <f t="shared" si="9"/>
        <v>2678.766143406132</v>
      </c>
      <c r="F36" s="97">
        <f t="shared" si="9"/>
        <v>2621.2870347585867</v>
      </c>
      <c r="G36" s="97">
        <f t="shared" si="9"/>
        <v>2714.999594532871</v>
      </c>
      <c r="H36" s="97">
        <f t="shared" si="9"/>
        <v>2768.9217919595139</v>
      </c>
      <c r="I36" s="97">
        <f t="shared" si="9"/>
        <v>2925.9401029454184</v>
      </c>
      <c r="J36" s="97">
        <f t="shared" si="9"/>
        <v>3063.8436200284923</v>
      </c>
      <c r="K36" s="97">
        <f t="shared" si="9"/>
        <v>3232.9723173228249</v>
      </c>
      <c r="L36" s="97">
        <f t="shared" si="9"/>
        <v>2485.8455375785666</v>
      </c>
      <c r="M36" s="97">
        <f t="shared" si="9"/>
        <v>2243.0137332080371</v>
      </c>
      <c r="N36" s="97">
        <f t="shared" si="9"/>
        <v>2963.7988165389743</v>
      </c>
      <c r="O36" s="97">
        <f t="shared" si="9"/>
        <v>3427.7830356287004</v>
      </c>
      <c r="P36" s="98">
        <f t="shared" si="9"/>
        <v>3629.899756481389</v>
      </c>
      <c r="Q36" s="40"/>
      <c r="R36" s="39"/>
      <c r="T36" s="40"/>
    </row>
    <row r="37" spans="1:20" x14ac:dyDescent="0.55000000000000004">
      <c r="A37" s="62"/>
      <c r="B37" s="92"/>
      <c r="C37" s="92"/>
      <c r="D37" s="92"/>
      <c r="E37" s="92"/>
      <c r="F37" s="92"/>
      <c r="G37" s="92"/>
      <c r="H37" s="62"/>
      <c r="I37" s="90"/>
      <c r="J37" s="90"/>
      <c r="K37" s="90"/>
      <c r="L37" s="62"/>
      <c r="M37" s="62"/>
      <c r="N37" s="62"/>
      <c r="O37" s="62"/>
      <c r="P37" s="65"/>
      <c r="Q37" s="40"/>
      <c r="T37" s="40"/>
    </row>
    <row r="38" spans="1:20" x14ac:dyDescent="0.55000000000000004">
      <c r="A38" s="88" t="s">
        <v>72</v>
      </c>
      <c r="B38" s="97">
        <f>'GDP by Industry'!B25</f>
        <v>9867.4946119756059</v>
      </c>
      <c r="C38" s="97">
        <f>'GDP by Industry'!C25</f>
        <v>10178.925005778276</v>
      </c>
      <c r="D38" s="97">
        <f>'GDP by Industry'!D25</f>
        <v>9852.4645302561112</v>
      </c>
      <c r="E38" s="97">
        <f>'GDP by Industry'!E25</f>
        <v>10316.191285011899</v>
      </c>
      <c r="F38" s="97">
        <f>'GDP by Industry'!F25</f>
        <v>10349.466173794301</v>
      </c>
      <c r="G38" s="97">
        <f>'GDP by Industry'!G25</f>
        <v>10257.611895496391</v>
      </c>
      <c r="H38" s="97">
        <f>'GDP by Industry'!H25</f>
        <v>10227.793619929022</v>
      </c>
      <c r="I38" s="97">
        <f>'GDP by Industry'!I25</f>
        <v>10431.132475994878</v>
      </c>
      <c r="J38" s="97">
        <f>'GDP by Industry'!J25</f>
        <v>10690.429669748146</v>
      </c>
      <c r="K38" s="97">
        <f>'GDP by Industry'!K25</f>
        <v>11005.839844308124</v>
      </c>
      <c r="L38" s="97">
        <f>'GDP by Industry'!L25</f>
        <v>9704.411096052736</v>
      </c>
      <c r="M38" s="97">
        <f>'GDP by Industry'!M25</f>
        <v>10641.370126200642</v>
      </c>
      <c r="N38" s="97">
        <f>'GDP by Industry'!N25</f>
        <v>12391.435043338644</v>
      </c>
      <c r="O38" s="97">
        <f>'GDP by Industry'!O25</f>
        <v>12921.064503585152</v>
      </c>
      <c r="P38" s="98">
        <f>'GDP by Industry'!P25</f>
        <v>13615.448730027168</v>
      </c>
    </row>
    <row r="39" spans="1:20" ht="14.7" thickBot="1" x14ac:dyDescent="0.6">
      <c r="A39" s="99"/>
      <c r="B39" s="99"/>
      <c r="C39" s="99"/>
      <c r="D39" s="99"/>
      <c r="E39" s="99"/>
      <c r="F39" s="99"/>
      <c r="G39" s="99"/>
      <c r="H39" s="99"/>
      <c r="I39" s="100"/>
      <c r="J39" s="100"/>
      <c r="K39" s="100"/>
      <c r="L39" s="100"/>
      <c r="M39" s="100"/>
      <c r="N39" s="101"/>
      <c r="O39" s="101"/>
      <c r="P39" s="102"/>
    </row>
    <row r="40" spans="1:20" ht="14.7" thickBot="1" x14ac:dyDescent="0.6">
      <c r="A40" s="43" t="s">
        <v>17</v>
      </c>
    </row>
  </sheetData>
  <sheetProtection algorithmName="SHA-512" hashValue="ySwqLRh9wsXKguI8X8c7Viys021hXlh9SAAgw/j/2kaHhSF824Uf88q5FxlAeY3dOTOmE6Wrm1xq+Y+lBujA/g==" saltValue="mIgW6wDYs9aKxQAYuXOtig==" spinCount="100000" sheet="1" objects="1" scenarios="1"/>
  <mergeCells count="1">
    <mergeCell ref="A1:P4"/>
  </mergeCells>
  <printOptions gridLines="1"/>
  <pageMargins left="0" right="0" top="0.75" bottom="0.75" header="0.3" footer="0.3"/>
  <pageSetup scale="72"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1</vt:i4>
      </vt:variant>
    </vt:vector>
  </HeadingPairs>
  <TitlesOfParts>
    <vt:vector size="8" baseType="lpstr">
      <vt:lpstr>Notes</vt:lpstr>
      <vt:lpstr>GDP by Industry</vt:lpstr>
      <vt:lpstr>GDP Constant Price</vt:lpstr>
      <vt:lpstr>GDP by Industry Analysis</vt:lpstr>
      <vt:lpstr>GDP by Ind. Analysis - Constant</vt:lpstr>
      <vt:lpstr>GDP Contribution by Industry</vt:lpstr>
      <vt:lpstr>GDP by Sub Industry</vt:lpstr>
      <vt:lpstr>Notes!Print_Area</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Jamar Bellamy</dc:creator>
  <cp:lastModifiedBy>Taurean Hall</cp:lastModifiedBy>
  <cp:lastPrinted>2025-10-13T16:40:52Z</cp:lastPrinted>
  <dcterms:created xsi:type="dcterms:W3CDTF">2023-03-20T13:20:09Z</dcterms:created>
  <dcterms:modified xsi:type="dcterms:W3CDTF">2025-11-26T19:56:59Z</dcterms:modified>
</cp:coreProperties>
</file>